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autoCompressPictures="0"/>
  <mc:AlternateContent xmlns:mc="http://schemas.openxmlformats.org/markup-compatibility/2006">
    <mc:Choice Requires="x15">
      <x15ac:absPath xmlns:x15ac="http://schemas.microsoft.com/office/spreadsheetml/2010/11/ac" url="C:\Users\fmiller\Downloads\"/>
    </mc:Choice>
  </mc:AlternateContent>
  <xr:revisionPtr revIDLastSave="0" documentId="8_{86956D82-BE25-42D6-A639-3B764E21E94D}" xr6:coauthVersionLast="47" xr6:coauthVersionMax="47" xr10:uidLastSave="{00000000-0000-0000-0000-000000000000}"/>
  <bookViews>
    <workbookView xWindow="-108" yWindow="-108" windowWidth="23256" windowHeight="12456" xr2:uid="{00000000-000D-0000-FFFF-FFFF00000000}"/>
  </bookViews>
  <sheets>
    <sheet name="Budget Instructions" sheetId="7" r:id="rId1"/>
    <sheet name="Detailed budget" sheetId="6" r:id="rId2"/>
    <sheet name="Summary budget" sheetId="8" r:id="rId3"/>
    <sheet name="Example detailed budget" sheetId="9"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43" i="6" l="1"/>
  <c r="P43" i="6"/>
  <c r="Q40" i="6"/>
  <c r="P40" i="6"/>
  <c r="Q39" i="6"/>
  <c r="Q35" i="6"/>
  <c r="Q31" i="6"/>
  <c r="Q27" i="6"/>
  <c r="Q23" i="6"/>
  <c r="Q19" i="6"/>
  <c r="Q15" i="6"/>
  <c r="P39" i="6"/>
  <c r="P35" i="6"/>
  <c r="P31" i="6"/>
  <c r="P27" i="6"/>
  <c r="P23" i="6"/>
  <c r="P19" i="6"/>
  <c r="P15" i="6"/>
  <c r="Q11" i="6"/>
  <c r="Q38" i="6"/>
  <c r="Q37" i="6"/>
  <c r="Q34" i="6"/>
  <c r="Q33" i="6"/>
  <c r="Q30" i="6"/>
  <c r="Q29" i="6"/>
  <c r="Q26" i="6"/>
  <c r="Q25" i="6"/>
  <c r="Q22" i="6"/>
  <c r="Q21" i="6"/>
  <c r="Q18" i="6"/>
  <c r="Q17" i="6"/>
  <c r="Q14" i="6"/>
  <c r="Q13" i="6"/>
  <c r="Q10" i="6"/>
  <c r="Q9" i="6"/>
  <c r="P38" i="6"/>
  <c r="P37" i="6"/>
  <c r="P34" i="6"/>
  <c r="P33" i="6"/>
  <c r="P30" i="6"/>
  <c r="P29" i="6"/>
  <c r="P26" i="6"/>
  <c r="P25" i="6"/>
  <c r="P22" i="6"/>
  <c r="P21" i="6"/>
  <c r="P18" i="6"/>
  <c r="P17" i="6"/>
  <c r="P14" i="6"/>
  <c r="P13" i="6"/>
  <c r="P11" i="6"/>
  <c r="P10" i="6"/>
  <c r="P9" i="6"/>
  <c r="Q51" i="9" l="1"/>
  <c r="Q50" i="9"/>
  <c r="Q49" i="9"/>
  <c r="Q38" i="9"/>
  <c r="Q39" i="9" s="1"/>
  <c r="Q26" i="9"/>
  <c r="Q25" i="9"/>
  <c r="Q23" i="9"/>
  <c r="P52" i="9"/>
  <c r="P51" i="9"/>
  <c r="P50" i="9"/>
  <c r="P49" i="9"/>
  <c r="P42" i="9"/>
  <c r="P41" i="9"/>
  <c r="P38" i="9"/>
  <c r="P37" i="9"/>
  <c r="P36" i="9"/>
  <c r="P33" i="9"/>
  <c r="P34" i="9" s="1"/>
  <c r="P29" i="9"/>
  <c r="P28" i="9"/>
  <c r="P27" i="9"/>
  <c r="P26" i="9"/>
  <c r="P25" i="9"/>
  <c r="P24" i="9"/>
  <c r="P23" i="9"/>
  <c r="P10" i="9"/>
  <c r="P11" i="9"/>
  <c r="P12" i="9"/>
  <c r="P9" i="9"/>
  <c r="Q47" i="9"/>
  <c r="P47" i="9"/>
  <c r="Q44" i="9"/>
  <c r="Q34" i="9"/>
  <c r="Q21" i="9"/>
  <c r="Q14" i="9"/>
  <c r="L38" i="6"/>
  <c r="L37" i="6"/>
  <c r="L34" i="6"/>
  <c r="L33" i="6"/>
  <c r="L30" i="6"/>
  <c r="L29" i="6"/>
  <c r="L26" i="6"/>
  <c r="L25" i="6"/>
  <c r="L22" i="6"/>
  <c r="L21" i="6"/>
  <c r="L23" i="6" s="1"/>
  <c r="L18" i="6"/>
  <c r="L17" i="6"/>
  <c r="L14" i="6"/>
  <c r="L13" i="6"/>
  <c r="L10" i="6"/>
  <c r="L9" i="6"/>
  <c r="F38" i="6"/>
  <c r="F37" i="6"/>
  <c r="F34" i="6"/>
  <c r="F33" i="6"/>
  <c r="F30" i="6"/>
  <c r="F29" i="6"/>
  <c r="F26" i="6"/>
  <c r="F25" i="6"/>
  <c r="F22" i="6"/>
  <c r="F21" i="6"/>
  <c r="F23" i="6" s="1"/>
  <c r="F18" i="6"/>
  <c r="F17" i="6"/>
  <c r="F14" i="6"/>
  <c r="F13" i="6"/>
  <c r="F10" i="6"/>
  <c r="F9" i="6"/>
  <c r="B16" i="8"/>
  <c r="B9" i="8"/>
  <c r="B8" i="8"/>
  <c r="N39" i="6"/>
  <c r="M39" i="6"/>
  <c r="M35" i="6"/>
  <c r="M31" i="6"/>
  <c r="N27" i="6"/>
  <c r="N31" i="6" s="1"/>
  <c r="N35" i="6" s="1"/>
  <c r="M27" i="6"/>
  <c r="N23" i="6"/>
  <c r="M23" i="6"/>
  <c r="N19" i="6"/>
  <c r="M19" i="6"/>
  <c r="N15" i="6"/>
  <c r="M15" i="6"/>
  <c r="N11" i="6"/>
  <c r="M11" i="6"/>
  <c r="G39" i="6"/>
  <c r="G35" i="6"/>
  <c r="G31" i="6"/>
  <c r="G23" i="6"/>
  <c r="G54" i="9"/>
  <c r="N54" i="9"/>
  <c r="M54" i="9"/>
  <c r="L53" i="9"/>
  <c r="L52" i="9"/>
  <c r="L51" i="9"/>
  <c r="L50" i="9"/>
  <c r="L49" i="9"/>
  <c r="N47" i="9"/>
  <c r="M47" i="9"/>
  <c r="L46" i="9"/>
  <c r="L47" i="9" s="1"/>
  <c r="N44" i="9"/>
  <c r="M44" i="9"/>
  <c r="L42" i="9"/>
  <c r="L41" i="9"/>
  <c r="N39" i="9"/>
  <c r="M39" i="9"/>
  <c r="L38" i="9"/>
  <c r="L37" i="9"/>
  <c r="L36" i="9"/>
  <c r="N34" i="9"/>
  <c r="M34" i="9"/>
  <c r="L33" i="9"/>
  <c r="L34" i="9" s="1"/>
  <c r="N31" i="9"/>
  <c r="M31" i="9"/>
  <c r="L30" i="9"/>
  <c r="L29" i="9"/>
  <c r="L28" i="9"/>
  <c r="L27" i="9"/>
  <c r="L26" i="9"/>
  <c r="L25" i="9"/>
  <c r="L24" i="9"/>
  <c r="L23" i="9"/>
  <c r="N21" i="9"/>
  <c r="L20" i="9"/>
  <c r="M19" i="9"/>
  <c r="J19" i="9"/>
  <c r="L19" i="9" s="1"/>
  <c r="M18" i="9"/>
  <c r="J18" i="9"/>
  <c r="L18" i="9" s="1"/>
  <c r="M17" i="9"/>
  <c r="J17" i="9"/>
  <c r="L17" i="9" s="1"/>
  <c r="M16" i="9"/>
  <c r="J16" i="9"/>
  <c r="L16" i="9" s="1"/>
  <c r="N14" i="9"/>
  <c r="M14" i="9"/>
  <c r="L13" i="9"/>
  <c r="L12" i="9"/>
  <c r="L11" i="9"/>
  <c r="L10" i="9"/>
  <c r="L9" i="9"/>
  <c r="F29" i="9"/>
  <c r="G19" i="9"/>
  <c r="G17" i="9"/>
  <c r="G18" i="9"/>
  <c r="G16" i="9"/>
  <c r="D19" i="9"/>
  <c r="F19" i="9" s="1"/>
  <c r="F12" i="9"/>
  <c r="G47" i="9"/>
  <c r="H47" i="9"/>
  <c r="G44" i="9"/>
  <c r="H44" i="9"/>
  <c r="F28" i="9"/>
  <c r="F27" i="9"/>
  <c r="F52" i="9"/>
  <c r="F50" i="9"/>
  <c r="F51" i="9"/>
  <c r="F42" i="9"/>
  <c r="F37" i="9"/>
  <c r="F38" i="9"/>
  <c r="F24" i="9"/>
  <c r="F25" i="9"/>
  <c r="F26" i="9"/>
  <c r="D17" i="9"/>
  <c r="F17" i="9" s="1"/>
  <c r="D18" i="9"/>
  <c r="F18" i="9" s="1"/>
  <c r="D16" i="9"/>
  <c r="F16" i="9" s="1"/>
  <c r="F10" i="9"/>
  <c r="F11" i="9"/>
  <c r="H54" i="9"/>
  <c r="F53" i="9"/>
  <c r="F49" i="9"/>
  <c r="F46" i="9"/>
  <c r="F47" i="9" s="1"/>
  <c r="F41" i="9"/>
  <c r="H39" i="9"/>
  <c r="G39" i="9"/>
  <c r="F36" i="9"/>
  <c r="H34" i="9"/>
  <c r="G34" i="9"/>
  <c r="F33" i="9"/>
  <c r="F34" i="9" s="1"/>
  <c r="H31" i="9"/>
  <c r="G31" i="9"/>
  <c r="F30" i="9"/>
  <c r="F23" i="9"/>
  <c r="H21" i="9"/>
  <c r="F20" i="9"/>
  <c r="H14" i="9"/>
  <c r="G14" i="9"/>
  <c r="F13" i="9"/>
  <c r="F9" i="9"/>
  <c r="G11" i="6"/>
  <c r="G19" i="6"/>
  <c r="G27" i="6"/>
  <c r="G15" i="6"/>
  <c r="H11" i="6"/>
  <c r="H19" i="6"/>
  <c r="H39" i="6"/>
  <c r="H27" i="6"/>
  <c r="H31" i="6" s="1"/>
  <c r="H35" i="6" s="1"/>
  <c r="H23" i="6"/>
  <c r="H15" i="6"/>
  <c r="P39" i="9" l="1"/>
  <c r="P17" i="9"/>
  <c r="P18" i="9"/>
  <c r="P19" i="9"/>
  <c r="P44" i="9"/>
  <c r="P16" i="9"/>
  <c r="Q31" i="9"/>
  <c r="Q55" i="9" s="1"/>
  <c r="Q58" i="9" s="1"/>
  <c r="L39" i="9"/>
  <c r="P14" i="9"/>
  <c r="P54" i="9"/>
  <c r="L19" i="6"/>
  <c r="L39" i="6"/>
  <c r="B10" i="8"/>
  <c r="B11" i="8"/>
  <c r="B13" i="8"/>
  <c r="B14" i="8"/>
  <c r="Q54" i="9"/>
  <c r="P31" i="9"/>
  <c r="L27" i="6"/>
  <c r="L31" i="6" s="1"/>
  <c r="L35" i="6" s="1"/>
  <c r="L15" i="6"/>
  <c r="L11" i="6"/>
  <c r="B7" i="8"/>
  <c r="B12" i="8"/>
  <c r="N40" i="6"/>
  <c r="N43" i="6" s="1"/>
  <c r="M40" i="6"/>
  <c r="M43" i="6" s="1"/>
  <c r="G40" i="6"/>
  <c r="G43" i="6" s="1"/>
  <c r="H40" i="6"/>
  <c r="H43" i="6" s="1"/>
  <c r="N55" i="9"/>
  <c r="N58" i="9" s="1"/>
  <c r="L21" i="9"/>
  <c r="M21" i="9"/>
  <c r="M56" i="9" s="1"/>
  <c r="L54" i="9"/>
  <c r="L14" i="9"/>
  <c r="L31" i="9"/>
  <c r="L44" i="9"/>
  <c r="F11" i="6"/>
  <c r="F19" i="6"/>
  <c r="F39" i="6"/>
  <c r="G21" i="9"/>
  <c r="G55" i="9" s="1"/>
  <c r="F44" i="9"/>
  <c r="F39" i="9"/>
  <c r="F14" i="9"/>
  <c r="H55" i="9"/>
  <c r="H58" i="9" s="1"/>
  <c r="F54" i="9"/>
  <c r="F31" i="9"/>
  <c r="F21" i="9"/>
  <c r="F27" i="6"/>
  <c r="F15" i="6"/>
  <c r="M57" i="9" l="1"/>
  <c r="L57" i="9" s="1"/>
  <c r="P21" i="9"/>
  <c r="P55" i="9" s="1"/>
  <c r="P56" i="9"/>
  <c r="P57" i="9" s="1"/>
  <c r="L40" i="6"/>
  <c r="L43" i="6" s="1"/>
  <c r="M55" i="9"/>
  <c r="M58" i="9" s="1"/>
  <c r="L58" i="9" s="1"/>
  <c r="L55" i="9"/>
  <c r="F55" i="9"/>
  <c r="G56" i="9"/>
  <c r="F31" i="6"/>
  <c r="G57" i="9" l="1"/>
  <c r="F57" i="9" s="1"/>
  <c r="P58" i="9"/>
  <c r="B17" i="8"/>
  <c r="B15" i="8"/>
  <c r="G58" i="9"/>
  <c r="F58" i="9" s="1"/>
  <c r="F35" i="6"/>
  <c r="F40" i="6" l="1"/>
  <c r="F43" i="6" s="1"/>
</calcChain>
</file>

<file path=xl/sharedStrings.xml><?xml version="1.0" encoding="utf-8"?>
<sst xmlns="http://schemas.openxmlformats.org/spreadsheetml/2006/main" count="272" uniqueCount="185">
  <si>
    <t>BUDGET INSTRUCTIONS</t>
  </si>
  <si>
    <t>In addition to the budget information required on the SF-424A, applicants should provide the following three elements as part of the budget submission:</t>
  </si>
  <si>
    <t>A.</t>
  </si>
  <si>
    <r>
      <rPr>
        <sz val="12"/>
        <color rgb="FF000000"/>
        <rFont val="Times New Roman"/>
      </rPr>
      <t xml:space="preserve">Summary Budget </t>
    </r>
    <r>
      <rPr>
        <b/>
        <sz val="12"/>
        <color rgb="FF000000"/>
        <rFont val="Times New Roman"/>
      </rPr>
      <t xml:space="preserve"> </t>
    </r>
    <r>
      <rPr>
        <b/>
        <sz val="12"/>
        <color rgb="FF0070C0"/>
        <rFont val="Times New Roman"/>
      </rPr>
      <t>(using the OMB cost categories)</t>
    </r>
    <r>
      <rPr>
        <sz val="12"/>
        <color rgb="FF000000"/>
        <rFont val="Times New Roman"/>
      </rPr>
      <t>- this should correspond to the values entered in the SF 424</t>
    </r>
  </si>
  <si>
    <t>B.</t>
  </si>
  <si>
    <t>Detailed Line Item Budget (Direct and Indirect Costs)</t>
  </si>
  <si>
    <t>C.</t>
  </si>
  <si>
    <t>Budget Narrative</t>
  </si>
  <si>
    <r>
      <t xml:space="preserve">Summary Budget </t>
    </r>
    <r>
      <rPr>
        <b/>
        <sz val="12"/>
        <color rgb="FF0070C0"/>
        <rFont val="Times New Roman"/>
        <family val="1"/>
      </rPr>
      <t>(TEMPLATE ON TAB 3, autofills from Tab 2 "Detailed Budget")</t>
    </r>
  </si>
  <si>
    <r>
      <t xml:space="preserve">Detailed Line Item Budget </t>
    </r>
    <r>
      <rPr>
        <b/>
        <sz val="12"/>
        <color rgb="FF0070C0"/>
        <rFont val="Times New Roman"/>
        <family val="1"/>
      </rPr>
      <t xml:space="preserve"> (TEMPLATE ON TAB 2)</t>
    </r>
  </si>
  <si>
    <t xml:space="preserve">Applicants must provide a detailed line-item budget (in Microsoft Excel or similar spreadsheet format) outlining specific cost requirements within each of the summary budget categories. </t>
  </si>
  <si>
    <t>*</t>
  </si>
  <si>
    <r>
      <rPr>
        <sz val="7"/>
        <color rgb="FF000000"/>
        <rFont val="Times New Roman"/>
      </rPr>
      <t xml:space="preserve"> </t>
    </r>
    <r>
      <rPr>
        <sz val="12"/>
        <color rgb="FF000000"/>
        <rFont val="Times New Roman"/>
      </rPr>
      <t xml:space="preserve">The budget should be for the entire project period and should cover only the activities included in the project proposal. A detailed budget should be provided for each year if this is a multiyear project. To do this, duplicate the information in columns D-H per year (i.e. YR1, YR2, YR3, YR4, YR5). </t>
    </r>
  </si>
  <si>
    <t>Every budget line included in the Budget Table should be explained in an accompanying Budget Narrative.</t>
  </si>
  <si>
    <r>
      <rPr>
        <sz val="12"/>
        <color rgb="FF000000"/>
        <rFont val="Times New Roman"/>
      </rPr>
      <t xml:space="preserve">Voluntary cost share: If applicable, indicate this information in column H. Cost share is not required under this program, but may be committed on a voluntary basis. The applicant should identify the cash and third-party in-kind contributions that a partner, or other entity contribute to the project and describe how the contributions directly and substantively benefit completion of the project. 2 CFR 200.96 defines third-party in-kind contributions as the value of non-cash contributions (i.e., property or services) that (a) Benefit a federally assisted project or program; and (b) Are contributed by non-Federal third parties, without charge, to a non-Federal entity under a Federal award. For third-party in-kind contributions, the applicant should include the source of match, the amount, and the valuation methodology used to arrive at the total. Note that for volunteer in-kind services, rates must be “consistent with those paid for similar work by the non-federal entity. In those instances in which the required skills are not found in the non-federal entity, rates must be consistent with those paid for similar work in the labor market in which the non - Federal entity completes for the kinds of services involved ( 2 CFR 200.306 (e))". Additional details included in NOFO Section C.2. Funds provided by another U.S. Federal Government agency or another Service award cannot be reported as cost share but such funds should be noted and explained in detail in the Budget Narrative. </t>
    </r>
    <r>
      <rPr>
        <b/>
        <sz val="12"/>
        <color rgb="FF000000"/>
        <rFont val="Times New Roman"/>
      </rPr>
      <t>Funds committed as voluntary or in kind are considered as part of the Federal award and are subject to the same cost principles identified in 2 CFR 200.</t>
    </r>
  </si>
  <si>
    <t>USFWS WILL NOT CONSIDER budgeted line items for:</t>
  </si>
  <si>
    <t xml:space="preserve">* The purchase of firearms or ammunition; </t>
  </si>
  <si>
    <t>* Gathering information by persons who conceal their true identity;</t>
  </si>
  <si>
    <t>* Buying or purchasing of intelligence, evidence or information or paying informants;</t>
  </si>
  <si>
    <t>* Law enforcement operations that, to arrest suspects, prompt them to carry out illegal activities (entrapment); and </t>
  </si>
  <si>
    <t>* Any activity that would circumvent sanctions, laws, or regulations of either the U.S. or the country of the proposed activity.  </t>
  </si>
  <si>
    <r>
      <t xml:space="preserve">The following cost elements </t>
    </r>
    <r>
      <rPr>
        <b/>
        <sz val="12"/>
        <color rgb="FF000000"/>
        <rFont val="Times New Roman"/>
        <family val="1"/>
      </rPr>
      <t xml:space="preserve">are not allowable </t>
    </r>
    <r>
      <rPr>
        <sz val="12"/>
        <color rgb="FF000000"/>
        <rFont val="Times New Roman"/>
        <family val="1"/>
      </rPr>
      <t>under this program: </t>
    </r>
  </si>
  <si>
    <t>*Publication of materials for distribution within the United States that are not related to the program </t>
  </si>
  <si>
    <t>*Pre-award Costs - Expenses incurred before the specified dates of award period of performance (unless prior written approval is received.) </t>
  </si>
  <si>
    <t>*Programs designed to advocate policy views or positions of foreign governments or views of a particular political faction </t>
  </si>
  <si>
    <t>*Entertainment and/or alcoholic beverages </t>
  </si>
  <si>
    <t>*Purchase of land </t>
  </si>
  <si>
    <t>*Direct support or the appearance of direct support for individual or single-party electoral campaigns </t>
  </si>
  <si>
    <t>*Duplication of services immediately available through municipal, provincial, or national government </t>
  </si>
  <si>
    <t>*Provision of salary support to government officials </t>
  </si>
  <si>
    <t xml:space="preserve">Cost Categories: </t>
  </si>
  <si>
    <t>a.</t>
  </si>
  <si>
    <r>
      <rPr>
        <b/>
        <sz val="12"/>
        <color rgb="FF000000"/>
        <rFont val="Times New Roman"/>
        <family val="1"/>
      </rPr>
      <t>Personnel</t>
    </r>
    <r>
      <rPr>
        <sz val="12"/>
        <color rgb="FF000000"/>
        <rFont val="Times New Roman"/>
        <family val="1"/>
      </rPr>
      <t>: includes the hours, wages and duties of each grant-related position and percentage of time devoted to the project. If the grant supports a large number of staff, a list of the general positions and approximate number of staff intended to be supported through 
the grant will be sufficient. For salaries and staff time for which Service funds are requested, the person should be identified and their qualifications described  (Description of Entities Undertaking the Project).  The time and salary coverage included in the budget, in terms of both the USFWS request and Voluntary Cost Share, should represent the total time that the staff member is devoting to the specific project and activities included in the proposal. If the staff member also works on activities not included in the proposal, this part of the salary should not be included in the budget (either under the USFWS request or Voluntary Cost Share)</t>
    </r>
  </si>
  <si>
    <t>b.</t>
  </si>
  <si>
    <r>
      <rPr>
        <b/>
        <sz val="12"/>
        <color rgb="FF000000"/>
        <rFont val="Times New Roman"/>
      </rPr>
      <t>Fringe benefits:</t>
    </r>
    <r>
      <rPr>
        <sz val="12"/>
        <color rgb="FF000000"/>
        <rFont val="Times New Roman"/>
      </rPr>
      <t xml:space="preserve"> 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t>
    </r>
  </si>
  <si>
    <t>c.</t>
  </si>
  <si>
    <r>
      <rPr>
        <b/>
        <sz val="12"/>
        <color rgb="FF000000"/>
        <rFont val="Times New Roman"/>
        <family val="1"/>
      </rPr>
      <t>Travel:</t>
    </r>
    <r>
      <rPr>
        <sz val="12"/>
        <color rgb="FF000000"/>
        <rFont val="Times New Roman"/>
        <family val="1"/>
      </rPr>
      <t xml:space="preserve"> This category includes, travel, fuel, visas, lodging, conference attendance (including registration fees), meetings, etc. Itemize travel expenses for project personnel by purpose (e.g., staff to training, field interviews, advisory group meetings). Show how you calculated these costs (e.g., six people to 3-day training at $X airfare, $X lodging, $X meals). In training projects, list travel and meals for trainees separately. Show the number of trainees and the unit costs involved. Identify the location of travel, if known. Indicate the source of any travel policies you have applied, and if applicant or federal travel regulations apply. Note for all air travel and cargo transportation services that are funded with federal funds are subject to the Fly America Act. The Fly America Act requires that air travel or cargo transportation services are booked on U.S. flag carriers, regardless of cost or convenience when comparted to foreign air carriers. For any training, a description of the training should be included in the Methods section. For any meetings, a description of participants, a draft agenda and desired outputs should be provided.</t>
    </r>
  </si>
  <si>
    <t>d.</t>
  </si>
  <si>
    <t>e.</t>
  </si>
  <si>
    <t>f.</t>
  </si>
  <si>
    <r>
      <rPr>
        <b/>
        <sz val="12"/>
        <color rgb="FF000000"/>
        <rFont val="Times New Roman"/>
      </rPr>
      <t>Contractual</t>
    </r>
    <r>
      <rPr>
        <sz val="12"/>
        <color rgb="FF000000"/>
        <rFont val="Times New Roman"/>
      </rPr>
      <t>: All contractual costs should be broken out and organized according to the subcategories. Provide a brief description of the activities to be funded in the contract(s) and/or Subaward(s) to ensure eligibility of the work in the Budget Narrative. All sub-awardees must be organizations with UEI numbers (certain exceptions apply).</t>
    </r>
  </si>
  <si>
    <r>
      <rPr>
        <i/>
        <sz val="12"/>
        <color rgb="FF000000"/>
        <rFont val="Times New Roman"/>
      </rPr>
      <t xml:space="preserve">1. Subawards: </t>
    </r>
    <r>
      <rPr>
        <sz val="12"/>
        <color rgb="FF000000"/>
        <rFont val="Times New Roman"/>
      </rPr>
      <t xml:space="preserve">For each subaward, provide a detailed line-item breakdown explaining specific services in a separate tab in the Budget Table and Budget Narrative Subaward budgets should include the same level of detail for personnel, fringe benefits, travel, equipment, supplies, other direct costs, and indirect costs required of the direct applicant. If indirect costs are charged on a subaward budget, include the subrecipient’s NICRA. A subawardee who receives $25,000 or more is required to have a UEI number. 
</t>
    </r>
  </si>
  <si>
    <t>g.</t>
  </si>
  <si>
    <r>
      <rPr>
        <i/>
        <sz val="12"/>
        <color rgb="FF000000"/>
        <rFont val="Times New Roman"/>
      </rPr>
      <t xml:space="preserve">2. Consultant Fees: </t>
    </r>
    <r>
      <rPr>
        <sz val="12"/>
        <color rgb="FF000000"/>
        <rFont val="Times New Roman"/>
      </rPr>
      <t xml:space="preserve">For example, lecture fees, honoraria, travel, and per diem for outside speakers or independent evaluators: list number of people and rates per day (e.g., 2 x $150/day x 2 days). Consultant/outside expert fees/honoraria should be consistent with the level of experience and based on a fair market value. </t>
    </r>
  </si>
  <si>
    <t>h.</t>
  </si>
  <si>
    <r>
      <rPr>
        <b/>
        <sz val="12"/>
        <color rgb="FF000000"/>
        <rFont val="Times New Roman"/>
        <family val="1"/>
      </rPr>
      <t>Other:</t>
    </r>
    <r>
      <rPr>
        <sz val="12"/>
        <color rgb="FF000000"/>
        <rFont val="Times New Roman"/>
        <family val="1"/>
      </rPr>
      <t xml:space="preserve"> This category contains items not included in the previous budget categories. Individually list each item requested and 
provide appropriate justification related to the program objectives. This line item includes, but is not limited to: telephone, internet, security services, equipment rental and maintenance, etc. </t>
    </r>
  </si>
  <si>
    <t>i.</t>
  </si>
  <si>
    <r>
      <rPr>
        <b/>
        <sz val="12"/>
        <color rgb="FF000000"/>
        <rFont val="Times New Roman"/>
      </rPr>
      <t>Direct Charges (Costs):</t>
    </r>
    <r>
      <rPr>
        <sz val="12"/>
        <color rgb="FF000000"/>
        <rFont val="Times New Roman"/>
      </rPr>
      <t xml:space="preserve"> If the applicant organization does not have an approved indirect cost rate agreement (NIRCA), costs normally identified as indirect costs (overhead costs) can be budgeted and identified as direct costs. Show the direct costs by listing the totals of each category, including salaries and wages, fringe benefits, consultant costs, equipment, supplies, travel, other, and contractual costs. Provide the total direct costs within the budget. These will vary depending on the nature of the project. Justify how the direct costs is applied to each budget category in the budget narrative.</t>
    </r>
  </si>
  <si>
    <t>j.</t>
  </si>
  <si>
    <r>
      <rPr>
        <b/>
        <i/>
        <sz val="12"/>
        <color rgb="FF000000"/>
        <rFont val="Times New Roman"/>
        <family val="1"/>
      </rPr>
      <t>Indirect Costs: Individuals</t>
    </r>
    <r>
      <rPr>
        <sz val="12"/>
        <color rgb="FF000000"/>
        <rFont val="Times New Roman"/>
        <family val="1"/>
      </rPr>
      <t> </t>
    </r>
  </si>
  <si>
    <t>Individuals applying for and receiving funds separate from a business or non-profit organization they may operate are not eligible to charge indirect costs to their award. If you are an individual applying for funding, you must not include any indirect costs in your proposed budget. </t>
  </si>
  <si>
    <r>
      <rPr>
        <b/>
        <i/>
        <sz val="12"/>
        <color rgb="FF000000"/>
        <rFont val="Times New Roman"/>
        <family val="1"/>
      </rPr>
      <t>Indirect Costs: Organizations</t>
    </r>
    <r>
      <rPr>
        <i/>
        <sz val="12"/>
        <color rgb="FF000000"/>
        <rFont val="Times New Roman"/>
        <family val="1"/>
      </rPr>
      <t> </t>
    </r>
  </si>
  <si>
    <r>
      <rPr>
        <sz val="12"/>
        <color rgb="FF000000"/>
        <rFont val="Times New Roman"/>
      </rPr>
      <t>The Federal awarding agency that provides the largest amount of direct funding to your organization is your cognizant agency for indirect costs, unless otherwise assigned by the White House Office of Management and Budget (OMB). If the Department of the Interior (DOI) is your organization’s cognizant agency, the Interior Business Center (IBC) will negotiate your indirect cost rate. Contact the IBC by phone +1-916-930-3803 or using the </t>
    </r>
    <r>
      <rPr>
        <u/>
        <sz val="12"/>
        <color rgb="FF0000FF"/>
        <rFont val="Times New Roman"/>
      </rPr>
      <t>IBC Email Submission Form</t>
    </r>
    <r>
      <rPr>
        <sz val="12"/>
        <color rgb="FF000000"/>
        <rFont val="Times New Roman"/>
      </rPr>
      <t xml:space="preserve">. See the </t>
    </r>
    <r>
      <rPr>
        <u/>
        <sz val="12"/>
        <color rgb="FF0000FF"/>
        <rFont val="Times New Roman"/>
      </rPr>
      <t>IBC Website</t>
    </r>
    <r>
      <rPr>
        <sz val="12"/>
        <color rgb="FF000000"/>
        <rFont val="Times New Roman"/>
      </rPr>
      <t xml:space="preserve"> for more information.</t>
    </r>
  </si>
  <si>
    <t>Organizations must have an active Federal award before they can submit an indirect cost rate proposal to their cognizant agency. Failure to establish an approved rate during the award period renders all costs otherwise allocable as indirect costs unallowable under the award. Recipients may not shift unallowable indirect costs to another Federal award unless specifically authorized to do so by legislation. </t>
  </si>
  <si>
    <r>
      <t>Required Indirect Cost Statement to be submitted by Organization:</t>
    </r>
    <r>
      <rPr>
        <sz val="12"/>
        <color rgb="FF000000"/>
        <rFont val="Times New Roman"/>
        <family val="1"/>
      </rPr>
      <t> </t>
    </r>
  </si>
  <si>
    <r>
      <t>U.S. state or local government entities receiving more than $35 million in direct Federal funding</t>
    </r>
    <r>
      <rPr>
        <sz val="12"/>
        <color rgb="FF000000"/>
        <rFont val="Times New Roman"/>
        <family val="1"/>
      </rPr>
      <t xml:space="preserve"> must include the following statement in their application and attach a copy of their most recently negotiated rate agreement: </t>
    </r>
  </si>
  <si>
    <t>*We are a U.S. state or local government entity receiving more than $35 million in direct Federal funding. We submit our indirect cost rate proposals to our cognizant agency. Our current indirect cost rate is [insert rate]. Attached is a copy of our most recently negotiated rate agreement/certification. </t>
  </si>
  <si>
    <r>
      <t>U.S. state or local government entities receiving $35 million or less in direct Federal funding</t>
    </r>
    <r>
      <rPr>
        <sz val="12"/>
        <color rgb="FF000000"/>
        <rFont val="Times New Roman"/>
        <family val="1"/>
      </rPr>
      <t xml:space="preserve"> must include the applicable statement from this list: </t>
    </r>
  </si>
  <si>
    <t>*We are a U.S. state or local government entity receiving $35 million or less in direct Federal funding. We prepare and retain for audit an indirect cost rate proposal and documentation per 2 CFR 200, Appendix VII. Our current indirect cost rate is [insert rate], which is charged against [insert a complete description of the direct cost base used to distribute indirect costs to the award]. </t>
  </si>
  <si>
    <t>* We are an organization with a current negotiated indirect cost rate. In the event we receive an award, we will charge indirect costs per our current negotiated rate agreement. Attached is a copy of our current rate agreement. </t>
  </si>
  <si>
    <t>*We are an organization with a negotiated indirect cost rate that has expired. Attached is copy of our most recently negotiated rate agreement. If we receive an award, we will submit an indirect cost rate proposal to our cognizant agency within 90 calendar days after the award date. We understand we must provide the Service a copy of our approved rate agreement before charging indirect costs to the Federal award. </t>
  </si>
  <si>
    <t>*We are an organization that has never negotiated an indirect cost rate with our cognizant agency. Our indirect cost rate is [insert rate], which is charged against [insert a complete description of the direct cost base used to distribute indirect costs to the award]. If we receive an award, we will submit an indirect cost rate proposal to our cognizant agency within 90 calendar days after the award date. We understand we must provide the Service a copy of our approved rate agreement before charging indirect costs to the Federal award. </t>
  </si>
  <si>
    <t>*We are an organization submitting a [insert either “Cooperative Fish and Wildlife Research Unit Program” or “Cooperative Ecosystem Studies Unit Network”] project proposal, which has an indirect cost rate cap of [insert rate; CRU is currently 15%; CESU is currently 17.5%].  In the event we receive an award, we understand that if we have a current negotiated (including provisional) rate we must charge the program’s capped indirect cost rate to the same base identified in our approved indirect cost rate agreement, per 2 CFR §1402.414. If we do not have current negotiated (including provisional) rate, we understand we must charge the capped indirect cost rate against Modified Total Direct Costs (MTDC) as defined in 2 CFR §200.1. </t>
  </si>
  <si>
    <t>*We are an organization that will charge all costs directly. </t>
  </si>
  <si>
    <t>Project Title:</t>
  </si>
  <si>
    <t xml:space="preserve">All figures must be in US Dollars </t>
  </si>
  <si>
    <t xml:space="preserve">Federal Funds </t>
  </si>
  <si>
    <t>Category/Budget Item</t>
  </si>
  <si>
    <t>Units</t>
  </si>
  <si>
    <t>Cost per Unit Y1</t>
  </si>
  <si>
    <t>No. Units Y1</t>
  </si>
  <si>
    <t>Y1 Total Project Cost</t>
  </si>
  <si>
    <t>Y1 USFWS</t>
  </si>
  <si>
    <t>a. Personnel</t>
  </si>
  <si>
    <t>e.g. month, daily rate etc.</t>
  </si>
  <si>
    <t>Personnel Subtotal</t>
  </si>
  <si>
    <t>b. Fringe Benefits</t>
  </si>
  <si>
    <t>e.g. % of daily rate</t>
  </si>
  <si>
    <t>Fringe Benefits Subtotal</t>
  </si>
  <si>
    <t xml:space="preserve">c. Travel </t>
  </si>
  <si>
    <t>e.g. day, round trip ticket etc.</t>
  </si>
  <si>
    <t>Travel Subtotal</t>
  </si>
  <si>
    <t>d. Equipment (any item over $5,000 per unit cost)</t>
  </si>
  <si>
    <t xml:space="preserve">e.g. each </t>
  </si>
  <si>
    <t>Equipment Subtotal</t>
  </si>
  <si>
    <t>e. Supplies</t>
  </si>
  <si>
    <t>Supplies Subtotal</t>
  </si>
  <si>
    <t>f. Contractual</t>
  </si>
  <si>
    <t>e.g. lump sum, monthly etc.</t>
  </si>
  <si>
    <t>Contractual Subtotal</t>
  </si>
  <si>
    <t>g. Construction</t>
  </si>
  <si>
    <t>Construction Subtotal</t>
  </si>
  <si>
    <t>h. Other</t>
  </si>
  <si>
    <t>Other Subtotal</t>
  </si>
  <si>
    <t>i. Total Direct Costs</t>
  </si>
  <si>
    <t>Modified Total Direct Costs (MTDC)</t>
  </si>
  <si>
    <t>j. Indirect Costs (see instructions in Notice of Funding Opportunity)</t>
  </si>
  <si>
    <t>k. TOTALS</t>
  </si>
  <si>
    <t>A. Budget summary</t>
  </si>
  <si>
    <t>Applicant:</t>
  </si>
  <si>
    <t xml:space="preserve">Project Duration: </t>
  </si>
  <si>
    <t xml:space="preserve">a. Personnel </t>
  </si>
  <si>
    <t>c. Travel</t>
  </si>
  <si>
    <t>d. Equipment</t>
  </si>
  <si>
    <t>i. Total Direct Charges</t>
  </si>
  <si>
    <t>j. Indirect Charges</t>
  </si>
  <si>
    <t>k. TOTAL</t>
  </si>
  <si>
    <t>Cost per Unit Y2</t>
  </si>
  <si>
    <t>No. Units Y2</t>
  </si>
  <si>
    <t>Y2 Total Project Cost</t>
  </si>
  <si>
    <t>Y2 USFWS</t>
  </si>
  <si>
    <t xml:space="preserve">Y2 Voluntary Cost Share
</t>
  </si>
  <si>
    <t>Project Director</t>
  </si>
  <si>
    <t>Month</t>
  </si>
  <si>
    <t>Project Logistician</t>
  </si>
  <si>
    <t>Project Administrator</t>
  </si>
  <si>
    <t xml:space="preserve">Elephant Monitors </t>
  </si>
  <si>
    <t>per person per month</t>
  </si>
  <si>
    <t>30% of monthly rate</t>
  </si>
  <si>
    <t>Elephant Monitors</t>
  </si>
  <si>
    <t>International Round trip flight: London to Nairobi</t>
  </si>
  <si>
    <t>Round trip flight</t>
  </si>
  <si>
    <t>Local round trip flight: Nairobi to Elephant Paradise</t>
  </si>
  <si>
    <t>Vehicle fuel</t>
  </si>
  <si>
    <t>Vehicle repairs</t>
  </si>
  <si>
    <t>Monitoring team training meals</t>
  </si>
  <si>
    <t>per person per day</t>
  </si>
  <si>
    <t>Monitoring team training lodging</t>
  </si>
  <si>
    <t xml:space="preserve">Quarterly project partners meeting </t>
  </si>
  <si>
    <t>Meeting</t>
  </si>
  <si>
    <t>Landcruiser</t>
  </si>
  <si>
    <t>Vehicle</t>
  </si>
  <si>
    <t>Field rations for monitoring team missions</t>
  </si>
  <si>
    <t>Field supplies for moniroing teams</t>
  </si>
  <si>
    <t>Kit</t>
  </si>
  <si>
    <t xml:space="preserve">Office supplies </t>
  </si>
  <si>
    <t>Monitoring team trainer</t>
  </si>
  <si>
    <t>Day</t>
  </si>
  <si>
    <t>Aircraft charter</t>
  </si>
  <si>
    <t>Quarter</t>
  </si>
  <si>
    <t xml:space="preserve">Internet service </t>
  </si>
  <si>
    <t xml:space="preserve">Monthly </t>
  </si>
  <si>
    <t xml:space="preserve">Office rent </t>
  </si>
  <si>
    <t>Bank fees</t>
  </si>
  <si>
    <t xml:space="preserve">Vehicle insurance </t>
  </si>
  <si>
    <t>Annual</t>
  </si>
  <si>
    <t xml:space="preserve">Modified Total Direct Cost (MTDC). International round trip flight: London to Nairobi, local round trip flight: Nairobi to Elephant Paradise, monitoring team training meals, monitoring team training lodging, Landcruiser, monitoring team trainer, and office rent charges were excluded from the MTDC. </t>
  </si>
  <si>
    <t>Total USFWS</t>
  </si>
  <si>
    <t>Total Voluntary Cost Share</t>
  </si>
  <si>
    <t>d. Equipment (any item over $10,000 per unit cost)</t>
  </si>
  <si>
    <t>**Copy columns D-I for future years of the project, if applicable. For example, Year 3, Year 4, etc.</t>
  </si>
  <si>
    <r>
      <rPr>
        <b/>
        <sz val="12"/>
        <color rgb="FF000000"/>
        <rFont val="Times New Roman"/>
        <family val="1"/>
      </rPr>
      <t>Equipment:</t>
    </r>
    <r>
      <rPr>
        <sz val="12"/>
        <color rgb="FF000000"/>
        <rFont val="Times New Roman"/>
      </rPr>
      <t xml:space="preserve"> Defined as a tangible item with a per-unit cost of $10,000 or more and a service life of more than one year. If the item meets these criteria, all federal procurement policies and procedures must be followed. All budget requests should individually list each item requested, and provide the following information: unit cost of each item, number needed, and, total amount requested. In the budget narrative, provide a justification for the use of each item and relate it to specific program objectives.  If equipment previously purchased with Federal funds is available for the project, provide a list of that equipment and identify the Federal funding source. For expensive items or large single purchases, provide detailed technical specifications (in the budget narrative) or a pro forma invoice (as a proposal attachment). If an item does not meet the per-unit cost or lifespan criteria, it should be considered a supply and listed under cost category E (Supplies). Maintenance or rental fees for equipment should be included under cost category H (Other).</t>
    </r>
  </si>
  <si>
    <r>
      <rPr>
        <b/>
        <sz val="12"/>
        <color rgb="FF000000"/>
        <rFont val="Times New Roman"/>
        <family val="1"/>
      </rPr>
      <t>Supplies</t>
    </r>
    <r>
      <rPr>
        <sz val="12"/>
        <color rgb="FF000000"/>
        <rFont val="Times New Roman"/>
        <family val="1"/>
      </rPr>
      <t xml:space="preserve">: List items separately using unit costs and the percentage of each unit cost being charged to the award.Supplies includes equipement under the per unit cost of $10,000 and useful lifespan under one year. </t>
    </r>
  </si>
  <si>
    <r>
      <rPr>
        <b/>
        <sz val="12"/>
        <color rgb="FF000000"/>
        <rFont val="Times New Roman"/>
      </rPr>
      <t>Indirect Charges (Costs):</t>
    </r>
    <r>
      <rPr>
        <sz val="12"/>
        <color rgb="FF000000"/>
        <rFont val="Times New Roman"/>
      </rPr>
      <t xml:space="preserve"> To claim indirect costs, the applicant organization must have a current approved indirect cost rate agreement established with the cognizant federal agency, or elect to charge the de minimis rate of 15% of Modified Total Direct Costs. A copy of the most recent indirect cost rate agreement (NICRA) must be provided with the application. For additional information, see OMB Circular A-122, "Cost Principles for Non-profit Organizations" for non-profit organizations; Federal Acquisition Regulation (FAR) 48 CFR part 31 for commercial firms.</t>
    </r>
  </si>
  <si>
    <t>*We are a U.S. state or local government entity receiving $35 million or less in direct Federal funding. We have not prepared an indirect cost rate proposal and documentation per 2 CFR §200, Appendix VII and elect to charge the de minimis rate of 15% of Modified Total Direct Costs as defined in 2 CFR §200.1. We understand we must use this methodology consistently for all Federal awards until we choose to establish a rate per 2 CFR §200. We understand we must notify the Service in writing if we establish a rate that changes the methodology used to charge indirect costs during the award period. We understand that additional Federal funds may not be available to support an unexpected increase in indirect costs during the project period and that such changes are subject to review, negotiation, and prior approval by the Service. </t>
  </si>
  <si>
    <t>*We are an organization that does not have a current negotiated (including provisional) rate. In the event an award is made, we elect to charge the de minimis rate of 15% of Modified Total Direct Costs as defined in 2 CFR §200.1. We understand we must use this methodology consistently for all Federal awards until such time as we negotiate a different rate with our cognizant agency. We understand that we must notify the Service in writing if during the award period we establish a rate that changes the methodology used to charge indirect costs to the award. We understand that additional Federal funds may not be available to support an unexpected increase in indirect costs and that such changes are subject to review, negotiation, and prior approval by the Service. </t>
  </si>
  <si>
    <t xml:space="preserve"> Y1 Justification</t>
  </si>
  <si>
    <t>Y2 Justification</t>
  </si>
  <si>
    <t>Y2 Voluntary Cost Share</t>
  </si>
  <si>
    <t>Y1 Voluntary Cost Share</t>
  </si>
  <si>
    <t>Y1 Justification</t>
  </si>
  <si>
    <t>The Project Director will oversee the implementation of all project activities, including recruitment, training, and operationalizing of elephant monitoring teams, coordination of stakeholder meetings, and reporting (see attached CV under key personnel). The Project Director will devote 100% of their time to this project and is paid a monthly rate of $1,000 per month x 12 months for the annual project period.</t>
  </si>
  <si>
    <t>The Project Logistician will support the organization and execution of the training sessions, procure, and distribute supplies and equipment, ensure all vehicles and equipment are in working order, and staff are equipped for monitoring missions. The Project Logistician will devote half of their monthly time to the execution of this project, resulting in $300 per month (total salary of $600 per month) x 12 months for the annual project period.</t>
  </si>
  <si>
    <t>The Project Administrator will oversee accounting and human resource related management of the project. The Project Administrator will ensure compliance with award terms and conditions, including financial reporting. A portion of the Administrator’s time will be devoted to this project, at a rate of $300 per month x 12 months for the annual project period</t>
  </si>
  <si>
    <t>A total of 10 Elephant Monitors will be recruited, trained and employed to carry out monitoring activities. Each Elephant Monitor will be paid at the rate of $200 per month for 12 months over the project period.</t>
  </si>
  <si>
    <t>Based on organizational and local labor policies, full time employees of the NGO receive a 30% benefit rate applied to base salary costs. This rate covers social security and medical insurance.</t>
  </si>
  <si>
    <t>2 international round-trip flights from London, UK to Nairobi, Kenya will berequired for the expert conducting the two training sessions. Each flight is estimated at $1,000 for a carrier meeting the requirements under the Fly America Act. The cost of one flight is requested from USFWS.</t>
  </si>
  <si>
    <t>2 local round-trip flights from Nairobi to Elephant Paradise will be required for the expert conducting the two training sessions. Each flight is estimated at $250 round trip based on current advertised rates.</t>
  </si>
  <si>
    <t>Training of the elephant monitoring team will occur during two separate one-week sessions over a total of 14 days (7 days each session). Participants will include the 10 Elephant Monitors, the Project Director, and the Expert Trainer, for a total of 12 people. Food costs are estimated at $10 per person per day for a total of $10 x 12 people x 14 days, or $1,680.</t>
  </si>
  <si>
    <t>Training of the elephant monitoring team will occur during two separate one-week sessions over a total of 14 days (7 days each session). Participants will include the 10 Elephant Monitors, the Project Director, and the Expert Trainer, for a total of 12 people. Lodging costs are estimated at $20 per person per day for a total of $20 x 12 people x 14 days, or $3,360.</t>
  </si>
  <si>
    <t>Quarterly meetings will be conducted to allow for stakeholder coordination, communication, and consultation with surrounding communities. Each of the 4 meetings will include provision of travel and refreshments to an estimated 20 participants from the surrounding communities and project, estimated at $15 per person x 20 people x 4 meetings for a total of $1,200.</t>
  </si>
  <si>
    <t>A Toyota Landcruiser 78 Hardtop, 4.2L Diesel, 13 seater (HzJ78-RJMRS) will be purchased in order to transport the elephant monitoring team on missions. Total cost estimated at $40,000 based on current rates quoted by Toyota Gubraltor.</t>
  </si>
  <si>
    <t>Field rations for monitoring team missions: Rations, including food, medicine, and disposable supplies (matches, batteries, etc). will be provided for each mission. The estimated cost is $200 per mission with 2 missions planned per month for a total of $400 per month over the 12-month project period.</t>
  </si>
  <si>
    <t>Field supplies for monitoring teams: Each of the 10 monitors will receive a kit of essential field supplies including a GPS/in reach unit ($200), a tent ($100), two pairs of boots and uniforms ($100) and binoculars ($100) for a total of $500 per kit</t>
  </si>
  <si>
    <t>An expert trainer with over 10 years of experience in elephant monitoring will be engaged to conduct 2 separate on the ground training sessions in Elephant Paradise (see attached CV). The contract is based on a daily rate that covers the 14 days of training as well as 6 days for preparation and travel.</t>
  </si>
  <si>
    <t>Office rent: A portion of the NGOs office rent will be applied to this project for $700 a month over the 12-month project period.</t>
  </si>
  <si>
    <t>Monthly bank fees are applied in order to account for the management of award funds in the local bank, estimated at $10 per month over the 12-month project period.</t>
  </si>
  <si>
    <t>Vehicle insurance: An annual subscription of vehicle insurance is required for the new vehicle purchased under this award.</t>
  </si>
  <si>
    <t>Basic office supplies including paper, notebooks, printer cartridges, pens etc. will be required to support the training sessions as well as the monitoring missions, as well as overall project administration. Based on current operational costs, this is estimated at $50 per month over the 12-month project period.</t>
  </si>
  <si>
    <t>Fuel is required to transport teams for monitoring missions and to support general project activities and operations. Based on the current cost of 1 dollar per liter and anticipated consumption of 500 liters per month based on projected distance to travel, it is estimated that the annual fuel cost will total $6,000. $3,000 of this total is requested from USFWS and the remaining $3,000 will be provided as voluntary cost share.</t>
  </si>
  <si>
    <t>Due to the rugged terrain, weather conditions, and reliance on the project vehicle, regular repairs and maintenance of the vehicle will be required. Based on current operations cost, this is estimated at $100 per month over the 12-month period of the project. Half of this total is requested from USFWS and the other half will be provided through voluntary cost share.</t>
  </si>
  <si>
    <t>An aircraft will be chartered for $1,000 per day for 2 days each quarter in order to conduct aerial monitoring to support on the ground efforts, for a total of $8,000.</t>
  </si>
  <si>
    <t>Internet service: It is estimated that half of the total monthly subscription charge for internet services will go to maintain operations for this project, ensuring communications and security with project staff, for a total of $500 per month over the 12-month project period.</t>
  </si>
  <si>
    <r>
      <t>All other organizations</t>
    </r>
    <r>
      <rPr>
        <sz val="12"/>
        <color rgb="FF000000"/>
        <rFont val="Times New Roman"/>
        <family val="1"/>
      </rPr>
      <t xml:space="preserve"> must include the applicable statement from the following list and any related documentation in their application. Please note, an organization with a current negotiated (including provisional) rate may not elect to charge the 15% de minimis rate of Modified Total Direct Costs during the period covered by their current negotiated rate. </t>
    </r>
  </si>
  <si>
    <t>15% of Modified Total Direct Costs (MTDC)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</si>
</sst>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4" formatCode="_(&quot;$&quot;* #,##0.00_);_(&quot;$&quot;* \(#,##0.00\);_(&quot;$&quot;* &quot;-&quot;??_);_(@_)"/>
    <numFmt numFmtId="43" formatCode="_(* #,##0.00_);_(* \(#,##0.00\);_(* &quot;-&quot;??_);_(@_)"/>
    <numFmt numFmtId="164" formatCode="_(* #,##0_);_(* \(#,##0\);_(* &quot;-&quot;??_);_(@_)"/>
    <numFmt numFmtId="165" formatCode="&quot;$&quot;#,##0"/>
    <numFmt numFmtId="166" formatCode="_(&quot;$&quot;* #,##0_);_(&quot;$&quot;* \(#,##0\);_(&quot;$&quot;* &quot;-&quot;??_);_(@_)"/>
    <numFmt numFmtId="167" formatCode="\ \ @\ \ "/>
    <numFmt numFmtId="168" formatCode="###0_);[Red]\(###0\)"/>
    <numFmt numFmtId="169" formatCode="General_)"/>
    <numFmt numFmtId="170" formatCode="0.000"/>
    <numFmt numFmtId="171" formatCode="&quot;fl&quot;#,##0_);\(&quot;fl&quot;#,##0\)"/>
    <numFmt numFmtId="172" formatCode="&quot;fl&quot;#,##0_);[Red]\(&quot;fl&quot;#,##0\)"/>
    <numFmt numFmtId="173" formatCode="_(* #,##0.0_);_(* \(#,##0.00\);_(* &quot;-&quot;??_);_(@_)"/>
    <numFmt numFmtId="174" formatCode="&quot;fl&quot;#,##0.00_);\(&quot;fl&quot;#,##0.00\)"/>
    <numFmt numFmtId="175" formatCode="#,##0;[Red]\(#,##0\)"/>
    <numFmt numFmtId="176" formatCode="_-* #,##0.0_-;\-* #,##0.0_-;_-* &quot;-&quot;??_-;_-@_-"/>
    <numFmt numFmtId="177" formatCode="_-* #,##0.0000_-;\-* #,##0.0000_-;_-* &quot;-&quot;??_-;_-@_-"/>
    <numFmt numFmtId="178" formatCode="#,##0.0%;[Red]\(#,##0.0\)%"/>
    <numFmt numFmtId="179" formatCode="##0.00"/>
    <numFmt numFmtId="180" formatCode="0.00_)"/>
    <numFmt numFmtId="181" formatCode="\60\4\7\:"/>
    <numFmt numFmtId="182" formatCode="#,##0_);\(#,##0\);0_)"/>
    <numFmt numFmtId="183" formatCode="#,##0&quot;£&quot;_);[Red]\(#,##0&quot;£&quot;\)"/>
    <numFmt numFmtId="184" formatCode="#,##0.000"/>
    <numFmt numFmtId="185" formatCode="#,##0.000_);\(#,##0.000\)"/>
    <numFmt numFmtId="186" formatCode="mmm\ dd\,\ yyyy"/>
    <numFmt numFmtId="187" formatCode="&quot;fl&quot;#,##0.00_);[Red]\(&quot;fl&quot;#,##0.00\)"/>
    <numFmt numFmtId="188" formatCode="_(&quot;fl&quot;* #,##0_);_(&quot;fl&quot;* \(#,##0\);_(&quot;fl&quot;* &quot;-&quot;_);_(@_)"/>
    <numFmt numFmtId="189" formatCode="_(* #,##0.0_);_(* \(#,##0.0\);_(* &quot;-&quot;??_);_(@_)"/>
  </numFmts>
  <fonts count="74">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b/>
      <sz val="9"/>
      <name val="Times New Roman"/>
      <family val="1"/>
    </font>
    <font>
      <sz val="11"/>
      <color theme="1"/>
      <name val="Times New Roman"/>
      <family val="1"/>
    </font>
    <font>
      <b/>
      <sz val="11"/>
      <color theme="1"/>
      <name val="Times New Roman"/>
      <family val="1"/>
    </font>
    <font>
      <b/>
      <i/>
      <sz val="11"/>
      <color theme="1"/>
      <name val="Times New Roman"/>
      <family val="1"/>
    </font>
    <font>
      <b/>
      <sz val="12"/>
      <name val="Times New Roman"/>
      <family val="1"/>
    </font>
    <font>
      <sz val="10"/>
      <name val="Times New Roman"/>
      <family val="1"/>
    </font>
    <font>
      <sz val="10"/>
      <name val="Arial"/>
      <family val="2"/>
    </font>
    <font>
      <b/>
      <sz val="10"/>
      <name val="Times New Roman"/>
      <family val="1"/>
    </font>
    <font>
      <sz val="9"/>
      <name val="Times New Roman"/>
      <family val="1"/>
    </font>
    <font>
      <u/>
      <sz val="10"/>
      <name val="Arial"/>
      <family val="2"/>
    </font>
    <font>
      <sz val="10"/>
      <name val="MS Serif"/>
      <family val="1"/>
    </font>
    <font>
      <sz val="10"/>
      <color indexed="8"/>
      <name val="Arial"/>
      <family val="2"/>
    </font>
    <font>
      <sz val="10"/>
      <name val="MS Sans Serif"/>
      <family val="2"/>
    </font>
    <font>
      <sz val="10"/>
      <color indexed="16"/>
      <name val="MS Serif"/>
      <family val="1"/>
    </font>
    <font>
      <i/>
      <sz val="11"/>
      <color rgb="FFFF0000"/>
      <name val="Calibri"/>
      <family val="2"/>
      <scheme val="minor"/>
    </font>
    <font>
      <sz val="8"/>
      <name val="Arial"/>
      <family val="2"/>
    </font>
    <font>
      <b/>
      <i/>
      <sz val="12"/>
      <color indexed="39"/>
      <name val="Arial"/>
      <family val="2"/>
    </font>
    <font>
      <b/>
      <sz val="12"/>
      <name val="Arial"/>
      <family val="2"/>
    </font>
    <font>
      <sz val="10"/>
      <color indexed="17"/>
      <name val="Arial"/>
      <family val="2"/>
    </font>
    <font>
      <b/>
      <sz val="10"/>
      <color indexed="17"/>
      <name val="Arial"/>
      <family val="2"/>
    </font>
    <font>
      <b/>
      <i/>
      <sz val="16"/>
      <name val="Helv"/>
    </font>
    <font>
      <b/>
      <sz val="11"/>
      <color indexed="18"/>
      <name val="Arial"/>
      <family val="2"/>
    </font>
    <font>
      <b/>
      <i/>
      <sz val="11"/>
      <color indexed="18"/>
      <name val="Arial"/>
      <family val="2"/>
    </font>
    <font>
      <b/>
      <sz val="11"/>
      <color indexed="9"/>
      <name val="Arial"/>
      <family val="2"/>
    </font>
    <font>
      <b/>
      <i/>
      <sz val="11"/>
      <color indexed="9"/>
      <name val="Arial"/>
      <family val="2"/>
    </font>
    <font>
      <sz val="12"/>
      <color indexed="18"/>
      <name val="MS Sans Serif"/>
      <family val="2"/>
    </font>
    <font>
      <b/>
      <sz val="10"/>
      <color indexed="8"/>
      <name val="Arial"/>
      <family val="2"/>
    </font>
    <font>
      <sz val="12"/>
      <color indexed="9"/>
      <name val="MS Sans Serif"/>
      <family val="2"/>
    </font>
    <font>
      <b/>
      <sz val="11"/>
      <color indexed="18"/>
      <name val="Arial Narrow"/>
      <family val="2"/>
    </font>
    <font>
      <b/>
      <sz val="11"/>
      <color indexed="9"/>
      <name val="Arial Narrow"/>
      <family val="2"/>
    </font>
    <font>
      <sz val="11"/>
      <color indexed="18"/>
      <name val="Arial"/>
      <family val="2"/>
    </font>
    <font>
      <sz val="10"/>
      <color indexed="56"/>
      <name val="Arial"/>
      <family val="2"/>
    </font>
    <font>
      <sz val="10"/>
      <color indexed="18"/>
      <name val="Arial"/>
      <family val="2"/>
    </font>
    <font>
      <sz val="10"/>
      <color indexed="9"/>
      <name val="Arial"/>
      <family val="2"/>
    </font>
    <font>
      <sz val="12"/>
      <color indexed="56"/>
      <name val="Arial"/>
      <family val="2"/>
    </font>
    <font>
      <i/>
      <sz val="12"/>
      <color indexed="56"/>
      <name val="Arial"/>
      <family val="2"/>
    </font>
    <font>
      <sz val="12"/>
      <color indexed="9"/>
      <name val="Arial"/>
      <family val="2"/>
    </font>
    <font>
      <i/>
      <sz val="12"/>
      <color indexed="9"/>
      <name val="Arial"/>
      <family val="2"/>
    </font>
    <font>
      <sz val="11"/>
      <color indexed="56"/>
      <name val="Arial"/>
      <family val="2"/>
    </font>
    <font>
      <i/>
      <sz val="11"/>
      <color indexed="56"/>
      <name val="Arial"/>
      <family val="2"/>
    </font>
    <font>
      <sz val="11"/>
      <color indexed="9"/>
      <name val="Arial"/>
      <family val="2"/>
    </font>
    <font>
      <i/>
      <sz val="11"/>
      <color indexed="9"/>
      <name val="Arial"/>
      <family val="2"/>
    </font>
    <font>
      <b/>
      <sz val="11"/>
      <color indexed="56"/>
      <name val="Arial"/>
      <family val="2"/>
    </font>
    <font>
      <b/>
      <i/>
      <sz val="11"/>
      <color indexed="56"/>
      <name val="Arial"/>
      <family val="2"/>
    </font>
    <font>
      <sz val="18"/>
      <color indexed="18"/>
      <name val="Arial"/>
      <family val="2"/>
    </font>
    <font>
      <sz val="11"/>
      <color indexed="10"/>
      <name val="Arial"/>
      <family val="2"/>
    </font>
    <font>
      <sz val="10"/>
      <name val="Helv"/>
      <charset val="204"/>
    </font>
    <font>
      <b/>
      <sz val="8"/>
      <color indexed="8"/>
      <name val="Helv"/>
    </font>
    <font>
      <sz val="9"/>
      <name val="Century Schoolbook"/>
      <family val="1"/>
    </font>
    <font>
      <sz val="8"/>
      <color indexed="10"/>
      <name val="Arial Narrow"/>
      <family val="2"/>
    </font>
    <font>
      <sz val="10"/>
      <name val="Geneva"/>
    </font>
    <font>
      <b/>
      <sz val="14"/>
      <color theme="1"/>
      <name val="Times New Roman"/>
      <family val="1"/>
    </font>
    <font>
      <sz val="12"/>
      <color theme="1"/>
      <name val="Times New Roman"/>
      <family val="1"/>
    </font>
    <font>
      <b/>
      <sz val="12"/>
      <color rgb="FF0070C0"/>
      <name val="Times New Roman"/>
      <family val="1"/>
    </font>
    <font>
      <b/>
      <sz val="12"/>
      <color rgb="FF000000"/>
      <name val="Times New Roman"/>
      <family val="1"/>
    </font>
    <font>
      <sz val="12"/>
      <color rgb="FF000000"/>
      <name val="Times New Roman"/>
      <family val="1"/>
    </font>
    <font>
      <b/>
      <sz val="11"/>
      <name val="Times New Roman"/>
      <family val="1"/>
    </font>
    <font>
      <b/>
      <sz val="11"/>
      <color theme="0"/>
      <name val="Times New Roman"/>
      <family val="1"/>
    </font>
    <font>
      <sz val="7"/>
      <color rgb="FF000000"/>
      <name val="Times New Roman"/>
    </font>
    <font>
      <sz val="12"/>
      <color rgb="FF000000"/>
      <name val="Times New Roman"/>
    </font>
    <font>
      <i/>
      <sz val="12"/>
      <color rgb="FF000000"/>
      <name val="Times New Roman"/>
      <family val="1"/>
    </font>
    <font>
      <b/>
      <i/>
      <sz val="12"/>
      <color rgb="FF000000"/>
      <name val="Times New Roman"/>
      <family val="1"/>
    </font>
    <font>
      <sz val="10"/>
      <color rgb="FF000000"/>
      <name val="Arial"/>
      <family val="2"/>
    </font>
    <font>
      <b/>
      <sz val="12"/>
      <color rgb="FF000000"/>
      <name val="Times New Roman"/>
    </font>
    <font>
      <b/>
      <sz val="12"/>
      <color rgb="FF0070C0"/>
      <name val="Times New Roman"/>
    </font>
    <font>
      <sz val="12"/>
      <color theme="1"/>
      <name val="Times New Roman"/>
    </font>
    <font>
      <i/>
      <sz val="12"/>
      <color rgb="FF000000"/>
      <name val="Times New Roman"/>
    </font>
    <font>
      <b/>
      <i/>
      <sz val="11"/>
      <name val="Times New Roman"/>
      <family val="1"/>
    </font>
    <font>
      <u/>
      <sz val="12"/>
      <color rgb="FF0000FF"/>
      <name val="Times New Roman"/>
    </font>
    <font>
      <b/>
      <sz val="11"/>
      <color theme="0" tint="-4.9989318521683403E-2"/>
      <name val="Times New Roman"/>
      <family val="1"/>
    </font>
  </fonts>
  <fills count="40">
    <fill>
      <patternFill patternType="none"/>
    </fill>
    <fill>
      <patternFill patternType="gray125"/>
    </fill>
    <fill>
      <patternFill patternType="solid">
        <fgColor rgb="FFCCFFCC"/>
        <bgColor indexed="64"/>
      </patternFill>
    </fill>
    <fill>
      <patternFill patternType="solid">
        <fgColor rgb="FF99CCFF"/>
        <bgColor indexed="64"/>
      </patternFill>
    </fill>
    <fill>
      <patternFill patternType="solid">
        <fgColor rgb="FFFFFF00"/>
        <bgColor indexed="64"/>
      </patternFill>
    </fill>
    <fill>
      <patternFill patternType="solid">
        <fgColor rgb="FF99CCFF"/>
        <bgColor rgb="FF99CCFF"/>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499984740745262"/>
        <bgColor indexed="64"/>
      </patternFill>
    </fill>
    <fill>
      <patternFill patternType="solid">
        <fgColor theme="1"/>
        <bgColor rgb="FF99CCFF"/>
      </patternFill>
    </fill>
    <fill>
      <patternFill patternType="solid">
        <fgColor theme="1"/>
        <bgColor indexed="64"/>
      </patternFill>
    </fill>
    <fill>
      <patternFill patternType="solid">
        <fgColor indexed="22"/>
        <bgColor indexed="64"/>
      </patternFill>
    </fill>
    <fill>
      <patternFill patternType="solid">
        <fgColor rgb="FF808080"/>
        <bgColor indexed="64"/>
      </patternFill>
    </fill>
    <fill>
      <patternFill patternType="solid">
        <fgColor indexed="26"/>
        <bgColor indexed="64"/>
      </patternFill>
    </fill>
    <fill>
      <patternFill patternType="solid">
        <fgColor indexed="13"/>
        <bgColor indexed="64"/>
      </patternFill>
    </fill>
    <fill>
      <patternFill patternType="solid">
        <fgColor indexed="14"/>
        <bgColor indexed="64"/>
      </patternFill>
    </fill>
    <fill>
      <patternFill patternType="solid">
        <fgColor indexed="43"/>
        <bgColor indexed="64"/>
      </patternFill>
    </fill>
    <fill>
      <patternFill patternType="solid">
        <fgColor indexed="21"/>
        <bgColor indexed="64"/>
      </patternFill>
    </fill>
    <fill>
      <patternFill patternType="solid">
        <fgColor indexed="10"/>
        <bgColor indexed="64"/>
      </patternFill>
    </fill>
    <fill>
      <patternFill patternType="solid">
        <fgColor indexed="54"/>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54"/>
        <bgColor indexed="41"/>
      </patternFill>
    </fill>
    <fill>
      <patternFill patternType="solid">
        <fgColor indexed="41"/>
        <bgColor indexed="64"/>
      </patternFill>
    </fill>
    <fill>
      <patternFill patternType="solid">
        <fgColor indexed="44"/>
        <bgColor indexed="64"/>
      </patternFill>
    </fill>
    <fill>
      <patternFill patternType="solid">
        <fgColor indexed="9"/>
        <bgColor indexed="64"/>
      </patternFill>
    </fill>
    <fill>
      <patternFill patternType="solid">
        <fgColor indexed="40"/>
        <bgColor indexed="64"/>
      </patternFill>
    </fill>
    <fill>
      <patternFill patternType="solid">
        <fgColor theme="0"/>
        <bgColor indexed="64"/>
      </patternFill>
    </fill>
    <fill>
      <patternFill patternType="solid">
        <fgColor theme="6" tint="0.59999389629810485"/>
        <bgColor rgb="FF99CCFF"/>
      </patternFill>
    </fill>
    <fill>
      <patternFill patternType="solid">
        <fgColor theme="0" tint="-4.9989318521683403E-2"/>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6" tint="-0.499984740745262"/>
        <bgColor rgb="FF99CCFF"/>
      </patternFill>
    </fill>
  </fills>
  <borders count="107">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medium">
        <color auto="1"/>
      </left>
      <right style="medium">
        <color auto="1"/>
      </right>
      <top/>
      <bottom style="medium">
        <color auto="1"/>
      </bottom>
      <diagonal/>
    </border>
    <border>
      <left style="medium">
        <color auto="1"/>
      </left>
      <right/>
      <top/>
      <bottom style="thin">
        <color auto="1"/>
      </bottom>
      <diagonal/>
    </border>
    <border>
      <left/>
      <right/>
      <top/>
      <bottom style="medium">
        <color auto="1"/>
      </bottom>
      <diagonal/>
    </border>
    <border>
      <left/>
      <right/>
      <top style="medium">
        <color auto="1"/>
      </top>
      <bottom style="medium">
        <color auto="1"/>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top style="double">
        <color indexed="64"/>
      </top>
      <bottom style="double">
        <color indexed="64"/>
      </bottom>
      <diagonal/>
    </border>
    <border>
      <left/>
      <right/>
      <top style="dotted">
        <color indexed="64"/>
      </top>
      <bottom style="dotted">
        <color indexed="64"/>
      </bottom>
      <diagonal/>
    </border>
    <border>
      <left/>
      <right/>
      <top style="thin">
        <color indexed="64"/>
      </top>
      <bottom style="double">
        <color indexed="64"/>
      </bottom>
      <diagonal/>
    </border>
    <border>
      <left/>
      <right/>
      <top/>
      <bottom style="thick">
        <color indexed="44"/>
      </bottom>
      <diagonal/>
    </border>
    <border>
      <left style="thin">
        <color indexed="48"/>
      </left>
      <right style="thin">
        <color indexed="48"/>
      </right>
      <top style="thin">
        <color indexed="48"/>
      </top>
      <bottom style="thin">
        <color indexed="48"/>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
      <left style="thin">
        <color indexed="64"/>
      </left>
      <right style="thin">
        <color indexed="64"/>
      </right>
      <top/>
      <bottom style="medium">
        <color auto="1"/>
      </bottom>
      <diagonal/>
    </border>
    <border>
      <left style="thin">
        <color indexed="64"/>
      </left>
      <right style="thin">
        <color indexed="64"/>
      </right>
      <top/>
      <bottom style="thin">
        <color auto="1"/>
      </bottom>
      <diagonal/>
    </border>
    <border>
      <left style="medium">
        <color auto="1"/>
      </left>
      <right/>
      <top/>
      <bottom/>
      <diagonal/>
    </border>
    <border>
      <left style="thick">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bottom/>
      <diagonal/>
    </border>
    <border>
      <left style="medium">
        <color rgb="FF000000"/>
      </left>
      <right/>
      <top/>
      <bottom style="thin">
        <color auto="1"/>
      </bottom>
      <diagonal/>
    </border>
    <border>
      <left/>
      <right style="medium">
        <color rgb="FF000000"/>
      </right>
      <top/>
      <bottom style="medium">
        <color auto="1"/>
      </bottom>
      <diagonal/>
    </border>
    <border>
      <left style="medium">
        <color rgb="FF000000"/>
      </left>
      <right/>
      <top style="thin">
        <color auto="1"/>
      </top>
      <bottom style="thin">
        <color auto="1"/>
      </bottom>
      <diagonal/>
    </border>
    <border>
      <left style="medium">
        <color rgb="FF000000"/>
      </left>
      <right/>
      <top style="thin">
        <color auto="1"/>
      </top>
      <bottom style="medium">
        <color rgb="FF000000"/>
      </bottom>
      <diagonal/>
    </border>
    <border>
      <left style="thin">
        <color indexed="64"/>
      </left>
      <right style="thin">
        <color indexed="64"/>
      </right>
      <top style="medium">
        <color rgb="FF000000"/>
      </top>
      <bottom/>
      <diagonal/>
    </border>
    <border>
      <left style="medium">
        <color rgb="FF000000"/>
      </left>
      <right/>
      <top/>
      <bottom style="medium">
        <color rgb="FF000000"/>
      </bottom>
      <diagonal/>
    </border>
    <border>
      <left style="thin">
        <color indexed="64"/>
      </left>
      <right style="thin">
        <color indexed="64"/>
      </right>
      <top/>
      <bottom style="medium">
        <color rgb="FF000000"/>
      </bottom>
      <diagonal/>
    </border>
    <border>
      <left/>
      <right style="medium">
        <color auto="1"/>
      </right>
      <top/>
      <bottom/>
      <diagonal/>
    </border>
    <border>
      <left/>
      <right style="medium">
        <color auto="1"/>
      </right>
      <top/>
      <bottom style="thin">
        <color auto="1"/>
      </bottom>
      <diagonal/>
    </border>
    <border>
      <left style="thin">
        <color auto="1"/>
      </left>
      <right/>
      <top/>
      <bottom style="thin">
        <color auto="1"/>
      </bottom>
      <diagonal/>
    </border>
    <border>
      <left style="medium">
        <color auto="1"/>
      </left>
      <right style="medium">
        <color rgb="FF000000"/>
      </right>
      <top/>
      <bottom style="medium">
        <color auto="1"/>
      </bottom>
      <diagonal/>
    </border>
    <border>
      <left style="medium">
        <color indexed="64"/>
      </left>
      <right/>
      <top style="medium">
        <color indexed="64"/>
      </top>
      <bottom/>
      <diagonal/>
    </border>
    <border>
      <left style="thin">
        <color rgb="FF000000"/>
      </left>
      <right/>
      <top style="thin">
        <color rgb="FF000000"/>
      </top>
      <bottom style="thin">
        <color rgb="FF000000"/>
      </bottom>
      <diagonal/>
    </border>
    <border>
      <left style="medium">
        <color auto="1"/>
      </left>
      <right style="medium">
        <color auto="1"/>
      </right>
      <top/>
      <bottom/>
      <diagonal/>
    </border>
    <border>
      <left style="medium">
        <color indexed="64"/>
      </left>
      <right/>
      <top/>
      <bottom style="medium">
        <color indexed="64"/>
      </bottom>
      <diagonal/>
    </border>
    <border>
      <left style="medium">
        <color auto="1"/>
      </left>
      <right style="medium">
        <color rgb="FF000000"/>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auto="1"/>
      </right>
      <top style="thin">
        <color auto="1"/>
      </top>
      <bottom style="thin">
        <color auto="1"/>
      </bottom>
      <diagonal/>
    </border>
    <border>
      <left/>
      <right/>
      <top style="thin">
        <color auto="1"/>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right style="medium">
        <color indexed="64"/>
      </right>
      <top style="thin">
        <color auto="1"/>
      </top>
      <bottom style="thin">
        <color auto="1"/>
      </bottom>
      <diagonal/>
    </border>
    <border>
      <left style="medium">
        <color auto="1"/>
      </left>
      <right/>
      <top style="thin">
        <color auto="1"/>
      </top>
      <bottom/>
      <diagonal/>
    </border>
    <border>
      <left/>
      <right style="medium">
        <color indexed="64"/>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indexed="64"/>
      </right>
      <top style="medium">
        <color indexed="64"/>
      </top>
      <bottom style="thin">
        <color auto="1"/>
      </bottom>
      <diagonal/>
    </border>
    <border>
      <left/>
      <right style="thin">
        <color indexed="64"/>
      </right>
      <top/>
      <bottom style="thin">
        <color auto="1"/>
      </bottom>
      <diagonal/>
    </border>
    <border>
      <left style="medium">
        <color indexed="64"/>
      </left>
      <right style="medium">
        <color indexed="64"/>
      </right>
      <top style="medium">
        <color indexed="64"/>
      </top>
      <bottom/>
      <diagonal/>
    </border>
    <border>
      <left/>
      <right/>
      <top style="thin">
        <color rgb="FF000000"/>
      </top>
      <bottom style="thin">
        <color rgb="FF000000"/>
      </bottom>
      <diagonal/>
    </border>
    <border>
      <left style="thin">
        <color rgb="FF000000"/>
      </left>
      <right/>
      <top/>
      <bottom style="thin">
        <color rgb="FF000000"/>
      </bottom>
      <diagonal/>
    </border>
    <border>
      <left/>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indexed="64"/>
      </right>
      <top/>
      <bottom style="thin">
        <color auto="1"/>
      </bottom>
      <diagonal/>
    </border>
    <border>
      <left style="thin">
        <color indexed="64"/>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right/>
      <top/>
      <bottom style="thin">
        <color rgb="FF000000"/>
      </bottom>
      <diagonal/>
    </border>
    <border>
      <left style="medium">
        <color auto="1"/>
      </left>
      <right style="medium">
        <color rgb="FF000000"/>
      </right>
      <top style="medium">
        <color indexed="64"/>
      </top>
      <bottom/>
      <diagonal/>
    </border>
    <border>
      <left style="thin">
        <color rgb="FF000000"/>
      </left>
      <right style="medium">
        <color indexed="64"/>
      </right>
      <top style="thin">
        <color rgb="FF000000"/>
      </top>
      <bottom/>
      <diagonal/>
    </border>
    <border>
      <left/>
      <right style="medium">
        <color indexed="64"/>
      </right>
      <top/>
      <bottom style="medium">
        <color auto="1"/>
      </bottom>
      <diagonal/>
    </border>
    <border>
      <left style="medium">
        <color indexed="64"/>
      </left>
      <right style="thin">
        <color rgb="FF000000"/>
      </right>
      <top style="thin">
        <color rgb="FF000000"/>
      </top>
      <bottom/>
      <diagonal/>
    </border>
    <border>
      <left style="thin">
        <color rgb="FF000000"/>
      </left>
      <right/>
      <top style="thin">
        <color rgb="FF000000"/>
      </top>
      <bottom/>
      <diagonal/>
    </border>
    <border>
      <left style="thin">
        <color auto="1"/>
      </left>
      <right/>
      <top style="medium">
        <color indexed="64"/>
      </top>
      <bottom style="thin">
        <color auto="1"/>
      </bottom>
      <diagonal/>
    </border>
    <border>
      <left style="medium">
        <color rgb="FF000000"/>
      </left>
      <right/>
      <top style="thin">
        <color auto="1"/>
      </top>
      <bottom/>
      <diagonal/>
    </border>
    <border>
      <left style="medium">
        <color rgb="FF000000"/>
      </left>
      <right style="thin">
        <color rgb="FF000000"/>
      </right>
      <top/>
      <bottom style="thin">
        <color rgb="FF000000"/>
      </bottom>
      <diagonal/>
    </border>
    <border>
      <left style="medium">
        <color indexed="64"/>
      </left>
      <right style="thin">
        <color rgb="FF000000"/>
      </right>
      <top/>
      <bottom style="thin">
        <color rgb="FF000000"/>
      </bottom>
      <diagonal/>
    </border>
    <border>
      <left style="thin">
        <color rgb="FF000000"/>
      </left>
      <right/>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rgb="FF000000"/>
      </left>
      <right style="thin">
        <color rgb="FF000000"/>
      </right>
      <top style="thin">
        <color rgb="FF000000"/>
      </top>
      <bottom/>
      <diagonal/>
    </border>
    <border>
      <left style="thin">
        <color auto="1"/>
      </left>
      <right style="thin">
        <color auto="1"/>
      </right>
      <top style="medium">
        <color indexed="64"/>
      </top>
      <bottom style="medium">
        <color indexed="64"/>
      </bottom>
      <diagonal/>
    </border>
  </borders>
  <cellStyleXfs count="304">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0" fillId="0" borderId="0"/>
    <xf numFmtId="167" fontId="13" fillId="11" borderId="0" applyNumberFormat="0" applyFill="0" applyBorder="0" applyAlignment="0" applyProtection="0">
      <protection locked="0"/>
    </xf>
    <xf numFmtId="168" fontId="10" fillId="0" borderId="0" applyFill="0" applyBorder="0" applyAlignment="0"/>
    <xf numFmtId="169" fontId="12" fillId="0" borderId="0" applyFill="0" applyBorder="0" applyAlignment="0"/>
    <xf numFmtId="170" fontId="12" fillId="0" borderId="0" applyFill="0" applyBorder="0" applyAlignment="0"/>
    <xf numFmtId="171" fontId="12" fillId="0" borderId="0" applyFill="0" applyBorder="0" applyAlignment="0"/>
    <xf numFmtId="172" fontId="12" fillId="0" borderId="0" applyFill="0" applyBorder="0" applyAlignment="0"/>
    <xf numFmtId="173" fontId="12" fillId="0" borderId="0" applyFill="0" applyBorder="0" applyAlignment="0"/>
    <xf numFmtId="174" fontId="12" fillId="0" borderId="0" applyFill="0" applyBorder="0" applyAlignment="0"/>
    <xf numFmtId="169" fontId="12" fillId="0" borderId="0" applyFill="0" applyBorder="0" applyAlignment="0"/>
    <xf numFmtId="175" fontId="10" fillId="0" borderId="10" applyBorder="0"/>
    <xf numFmtId="176" fontId="10" fillId="0" borderId="10" applyBorder="0">
      <alignment horizontal="right"/>
    </xf>
    <xf numFmtId="177" fontId="10" fillId="0" borderId="0"/>
    <xf numFmtId="177" fontId="10" fillId="0" borderId="0"/>
    <xf numFmtId="177" fontId="10" fillId="0" borderId="0"/>
    <xf numFmtId="177" fontId="10" fillId="0" borderId="0"/>
    <xf numFmtId="177" fontId="10" fillId="0" borderId="0"/>
    <xf numFmtId="177" fontId="10" fillId="0" borderId="0"/>
    <xf numFmtId="177" fontId="10" fillId="0" borderId="0"/>
    <xf numFmtId="177" fontId="10" fillId="0" borderId="0"/>
    <xf numFmtId="173" fontId="1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4" fillId="0" borderId="0" applyNumberFormat="0" applyAlignment="0">
      <alignment horizontal="left"/>
    </xf>
    <xf numFmtId="169" fontId="12" fillId="0" borderId="0" applyFont="0" applyFill="0" applyBorder="0" applyAlignment="0" applyProtection="0"/>
    <xf numFmtId="14" fontId="15" fillId="0" borderId="0" applyFill="0" applyBorder="0" applyAlignment="0"/>
    <xf numFmtId="38" fontId="16" fillId="0" borderId="11">
      <alignment vertical="center"/>
    </xf>
    <xf numFmtId="173" fontId="12" fillId="0" borderId="0" applyFill="0" applyBorder="0" applyAlignment="0"/>
    <xf numFmtId="169" fontId="12" fillId="0" borderId="0" applyFill="0" applyBorder="0" applyAlignment="0"/>
    <xf numFmtId="173" fontId="12" fillId="0" borderId="0" applyFill="0" applyBorder="0" applyAlignment="0"/>
    <xf numFmtId="174" fontId="12" fillId="0" borderId="0" applyFill="0" applyBorder="0" applyAlignment="0"/>
    <xf numFmtId="169" fontId="12" fillId="0" borderId="0" applyFill="0" applyBorder="0" applyAlignment="0"/>
    <xf numFmtId="0" fontId="17" fillId="0" borderId="0" applyNumberFormat="0" applyAlignment="0">
      <alignment horizontal="left"/>
    </xf>
    <xf numFmtId="0" fontId="18" fillId="12" borderId="0"/>
    <xf numFmtId="38" fontId="19" fillId="11" borderId="0" applyNumberFormat="0" applyBorder="0" applyAlignment="0" applyProtection="0"/>
    <xf numFmtId="0" fontId="20" fillId="11" borderId="0"/>
    <xf numFmtId="0" fontId="21" fillId="0" borderId="7" applyNumberFormat="0" applyAlignment="0" applyProtection="0">
      <alignment horizontal="left" vertical="center"/>
    </xf>
    <xf numFmtId="0" fontId="21" fillId="0" borderId="2">
      <alignment horizontal="left" vertical="center"/>
    </xf>
    <xf numFmtId="10" fontId="19" fillId="13" borderId="1" applyNumberFormat="0" applyBorder="0" applyAlignment="0" applyProtection="0"/>
    <xf numFmtId="175" fontId="10" fillId="14" borderId="1">
      <protection locked="0"/>
    </xf>
    <xf numFmtId="178" fontId="10" fillId="14" borderId="1">
      <protection locked="0"/>
    </xf>
    <xf numFmtId="179" fontId="22" fillId="0" borderId="8" applyBorder="0">
      <protection locked="0"/>
    </xf>
    <xf numFmtId="0" fontId="9" fillId="0" borderId="0" applyNumberFormat="0" applyFont="0" applyFill="0" applyBorder="0" applyProtection="0">
      <alignment horizontal="left" vertical="center"/>
    </xf>
    <xf numFmtId="173" fontId="12" fillId="0" borderId="0" applyFill="0" applyBorder="0" applyAlignment="0"/>
    <xf numFmtId="169" fontId="12" fillId="0" borderId="0" applyFill="0" applyBorder="0" applyAlignment="0"/>
    <xf numFmtId="173" fontId="12" fillId="0" borderId="0" applyFill="0" applyBorder="0" applyAlignment="0"/>
    <xf numFmtId="174" fontId="12" fillId="0" borderId="0" applyFill="0" applyBorder="0" applyAlignment="0"/>
    <xf numFmtId="169" fontId="12" fillId="0" borderId="0" applyFill="0" applyBorder="0" applyAlignment="0"/>
    <xf numFmtId="0" fontId="23" fillId="0" borderId="0">
      <alignment horizontal="right"/>
    </xf>
    <xf numFmtId="0" fontId="22" fillId="0" borderId="12" applyNumberFormat="0" applyAlignment="0"/>
    <xf numFmtId="180" fontId="24" fillId="0" borderId="0"/>
    <xf numFmtId="0" fontId="10" fillId="0" borderId="0"/>
    <xf numFmtId="0" fontId="10" fillId="0" borderId="0" applyNumberFormat="0" applyFont="0" applyFill="0" applyBorder="0" applyAlignment="0" applyProtection="0"/>
    <xf numFmtId="43" fontId="10" fillId="0" borderId="0" applyFont="0" applyFill="0" applyBorder="0" applyAlignment="0" applyProtection="0"/>
    <xf numFmtId="172" fontId="12" fillId="0" borderId="0" applyFont="0" applyFill="0" applyBorder="0" applyAlignment="0" applyProtection="0"/>
    <xf numFmtId="181" fontId="12" fillId="0" borderId="0" applyFont="0" applyFill="0" applyBorder="0" applyAlignment="0" applyProtection="0"/>
    <xf numFmtId="10"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6" fillId="0" borderId="8" applyNumberFormat="0" applyBorder="0"/>
    <xf numFmtId="37" fontId="19" fillId="0" borderId="0" applyFill="0" applyBorder="0" applyAlignment="0" applyProtection="0">
      <alignment horizontal="right"/>
    </xf>
    <xf numFmtId="182" fontId="4" fillId="0" borderId="13" applyFill="0" applyAlignment="0">
      <alignment horizontal="right"/>
    </xf>
    <xf numFmtId="173" fontId="12" fillId="0" borderId="0" applyFill="0" applyBorder="0" applyAlignment="0"/>
    <xf numFmtId="169" fontId="12" fillId="0" borderId="0" applyFill="0" applyBorder="0" applyAlignment="0"/>
    <xf numFmtId="173" fontId="12" fillId="0" borderId="0" applyFill="0" applyBorder="0" applyAlignment="0"/>
    <xf numFmtId="174" fontId="12" fillId="0" borderId="0" applyFill="0" applyBorder="0" applyAlignment="0"/>
    <xf numFmtId="169" fontId="12" fillId="0" borderId="0" applyFill="0" applyBorder="0" applyAlignment="0"/>
    <xf numFmtId="175" fontId="10" fillId="15" borderId="1" applyBorder="0">
      <protection locked="0"/>
    </xf>
    <xf numFmtId="183" fontId="10" fillId="0" borderId="0" applyNumberFormat="0" applyFill="0" applyBorder="0" applyAlignment="0" applyProtection="0">
      <alignment horizontal="left"/>
    </xf>
    <xf numFmtId="4" fontId="25" fillId="16" borderId="14" applyNumberFormat="0" applyProtection="0">
      <alignment vertical="center"/>
    </xf>
    <xf numFmtId="4" fontId="26" fillId="16" borderId="14" applyNumberFormat="0" applyProtection="0">
      <alignment vertical="center"/>
    </xf>
    <xf numFmtId="4" fontId="27" fillId="17" borderId="14" applyNumberFormat="0" applyProtection="0">
      <alignment vertical="center"/>
    </xf>
    <xf numFmtId="4" fontId="28" fillId="17" borderId="14" applyNumberFormat="0" applyProtection="0">
      <alignment vertical="center"/>
    </xf>
    <xf numFmtId="4" fontId="27" fillId="18" borderId="14" applyNumberFormat="0" applyProtection="0">
      <alignment vertical="center"/>
    </xf>
    <xf numFmtId="4" fontId="28" fillId="18" borderId="14" applyNumberFormat="0" applyProtection="0">
      <alignment vertical="center"/>
    </xf>
    <xf numFmtId="4" fontId="29" fillId="16" borderId="14" applyNumberFormat="0" applyProtection="0">
      <alignment horizontal="left" vertical="center" indent="1"/>
    </xf>
    <xf numFmtId="0" fontId="30" fillId="16" borderId="15" applyNumberFormat="0" applyProtection="0">
      <alignment horizontal="left" vertical="top" indent="1"/>
    </xf>
    <xf numFmtId="4" fontId="31" fillId="19" borderId="14" applyNumberFormat="0" applyProtection="0">
      <alignment horizontal="left" vertical="center" indent="1"/>
    </xf>
    <xf numFmtId="4" fontId="15" fillId="20" borderId="15" applyNumberFormat="0" applyProtection="0">
      <alignment horizontal="right" vertical="center"/>
    </xf>
    <xf numFmtId="4" fontId="15" fillId="21" borderId="15" applyNumberFormat="0" applyProtection="0">
      <alignment horizontal="right" vertical="center"/>
    </xf>
    <xf numFmtId="4" fontId="15" fillId="22" borderId="15" applyNumberFormat="0" applyProtection="0">
      <alignment horizontal="right" vertical="center"/>
    </xf>
    <xf numFmtId="4" fontId="15" fillId="23" borderId="15" applyNumberFormat="0" applyProtection="0">
      <alignment horizontal="right" vertical="center"/>
    </xf>
    <xf numFmtId="4" fontId="15" fillId="24" borderId="15" applyNumberFormat="0" applyProtection="0">
      <alignment horizontal="right" vertical="center"/>
    </xf>
    <xf numFmtId="4" fontId="15" fillId="25" borderId="15" applyNumberFormat="0" applyProtection="0">
      <alignment horizontal="right" vertical="center"/>
    </xf>
    <xf numFmtId="4" fontId="15" fillId="26" borderId="15" applyNumberFormat="0" applyProtection="0">
      <alignment horizontal="right" vertical="center"/>
    </xf>
    <xf numFmtId="4" fontId="15" fillId="27" borderId="15" applyNumberFormat="0" applyProtection="0">
      <alignment horizontal="right" vertical="center"/>
    </xf>
    <xf numFmtId="4" fontId="15" fillId="28" borderId="15" applyNumberFormat="0" applyProtection="0">
      <alignment horizontal="right" vertical="center"/>
    </xf>
    <xf numFmtId="4" fontId="32" fillId="29" borderId="14" applyNumberFormat="0" applyProtection="0">
      <alignment horizontal="left" vertical="center" indent="1"/>
    </xf>
    <xf numFmtId="4" fontId="32" fillId="30" borderId="14" applyNumberFormat="0" applyProtection="0">
      <alignment horizontal="left" vertical="center" indent="1"/>
    </xf>
    <xf numFmtId="4" fontId="33" fillId="19" borderId="14" applyNumberFormat="0" applyProtection="0">
      <alignment horizontal="left" vertical="center" indent="1"/>
    </xf>
    <xf numFmtId="4" fontId="34" fillId="31" borderId="14" applyNumberFormat="0" applyProtection="0">
      <alignment vertical="center"/>
    </xf>
    <xf numFmtId="4" fontId="35" fillId="32" borderId="14" applyNumberFormat="0" applyProtection="0">
      <alignment horizontal="left" vertical="center" indent="1"/>
    </xf>
    <xf numFmtId="4" fontId="36" fillId="30" borderId="14" applyNumberFormat="0" applyProtection="0">
      <alignment horizontal="left" vertical="center" indent="1"/>
    </xf>
    <xf numFmtId="4" fontId="37" fillId="19" borderId="14" applyNumberFormat="0" applyProtection="0">
      <alignment horizontal="left" vertical="center" indent="1"/>
    </xf>
    <xf numFmtId="0" fontId="10" fillId="19" borderId="15" applyNumberFormat="0" applyProtection="0">
      <alignment horizontal="left" vertical="center" indent="1"/>
    </xf>
    <xf numFmtId="0" fontId="10" fillId="19" borderId="15" applyNumberFormat="0" applyProtection="0">
      <alignment horizontal="left" vertical="top" indent="1"/>
    </xf>
    <xf numFmtId="0" fontId="10" fillId="33" borderId="15" applyNumberFormat="0" applyProtection="0">
      <alignment horizontal="left" vertical="center" indent="1"/>
    </xf>
    <xf numFmtId="0" fontId="10" fillId="33" borderId="15" applyNumberFormat="0" applyProtection="0">
      <alignment horizontal="left" vertical="top" indent="1"/>
    </xf>
    <xf numFmtId="0" fontId="10" fillId="31" borderId="15" applyNumberFormat="0" applyProtection="0">
      <alignment horizontal="left" vertical="center" indent="1"/>
    </xf>
    <xf numFmtId="0" fontId="10" fillId="31" borderId="15" applyNumberFormat="0" applyProtection="0">
      <alignment horizontal="left" vertical="top" indent="1"/>
    </xf>
    <xf numFmtId="0" fontId="10" fillId="30" borderId="15" applyNumberFormat="0" applyProtection="0">
      <alignment horizontal="left" vertical="center" indent="1"/>
    </xf>
    <xf numFmtId="0" fontId="10" fillId="30" borderId="15" applyNumberFormat="0" applyProtection="0">
      <alignment horizontal="left" vertical="top" indent="1"/>
    </xf>
    <xf numFmtId="4" fontId="38" fillId="32" borderId="14" applyNumberFormat="0" applyProtection="0">
      <alignment vertical="center"/>
    </xf>
    <xf numFmtId="4" fontId="39" fillId="32" borderId="14" applyNumberFormat="0" applyProtection="0">
      <alignment vertical="center"/>
    </xf>
    <xf numFmtId="4" fontId="40" fillId="17" borderId="14" applyNumberFormat="0" applyProtection="0">
      <alignment vertical="center"/>
    </xf>
    <xf numFmtId="4" fontId="41" fillId="17" borderId="14" applyNumberFormat="0" applyProtection="0">
      <alignment vertical="center"/>
    </xf>
    <xf numFmtId="4" fontId="40" fillId="18" borderId="14" applyNumberFormat="0" applyProtection="0">
      <alignment vertical="center"/>
    </xf>
    <xf numFmtId="4" fontId="41" fillId="18" borderId="14" applyNumberFormat="0" applyProtection="0">
      <alignment vertical="center"/>
    </xf>
    <xf numFmtId="4" fontId="32" fillId="30" borderId="14" applyNumberFormat="0" applyProtection="0">
      <alignment horizontal="left" vertical="center" indent="1"/>
    </xf>
    <xf numFmtId="0" fontId="15" fillId="13" borderId="15" applyNumberFormat="0" applyProtection="0">
      <alignment horizontal="left" vertical="top" indent="1"/>
    </xf>
    <xf numFmtId="4" fontId="42" fillId="32" borderId="14" applyNumberFormat="0" applyProtection="0">
      <alignment vertical="center"/>
    </xf>
    <xf numFmtId="4" fontId="43" fillId="32" borderId="14" applyNumberFormat="0" applyProtection="0">
      <alignment vertical="center"/>
    </xf>
    <xf numFmtId="4" fontId="44" fillId="17" borderId="14" applyNumberFormat="0" applyProtection="0">
      <alignment vertical="center"/>
    </xf>
    <xf numFmtId="4" fontId="45" fillId="17" borderId="14" applyNumberFormat="0" applyProtection="0">
      <alignment vertical="center"/>
    </xf>
    <xf numFmtId="4" fontId="44" fillId="18" borderId="14" applyNumberFormat="0" applyProtection="0">
      <alignment vertical="center"/>
    </xf>
    <xf numFmtId="4" fontId="45" fillId="18" borderId="14" applyNumberFormat="0" applyProtection="0">
      <alignment vertical="center"/>
    </xf>
    <xf numFmtId="4" fontId="32" fillId="30" borderId="14" applyNumberFormat="0" applyProtection="0">
      <alignment horizontal="left" vertical="center" indent="1"/>
    </xf>
    <xf numFmtId="0" fontId="15" fillId="33" borderId="15" applyNumberFormat="0" applyProtection="0">
      <alignment horizontal="left" vertical="top" indent="1"/>
    </xf>
    <xf numFmtId="4" fontId="46" fillId="32" borderId="14" applyNumberFormat="0" applyProtection="0">
      <alignment vertical="center"/>
    </xf>
    <xf numFmtId="4" fontId="47" fillId="32" borderId="14" applyNumberFormat="0" applyProtection="0">
      <alignment vertical="center"/>
    </xf>
    <xf numFmtId="4" fontId="27" fillId="17" borderId="14" applyNumberFormat="0" applyProtection="0">
      <alignment vertical="center"/>
    </xf>
    <xf numFmtId="4" fontId="28" fillId="17" borderId="14" applyNumberFormat="0" applyProtection="0">
      <alignment vertical="center"/>
    </xf>
    <xf numFmtId="4" fontId="27" fillId="18" borderId="14" applyNumberFormat="0" applyProtection="0">
      <alignment vertical="center"/>
    </xf>
    <xf numFmtId="4" fontId="28" fillId="18" borderId="14" applyNumberFormat="0" applyProtection="0">
      <alignment vertical="center"/>
    </xf>
    <xf numFmtId="4" fontId="32" fillId="13" borderId="14" applyNumberFormat="0" applyProtection="0">
      <alignment horizontal="left" vertical="center" indent="1"/>
    </xf>
    <xf numFmtId="4" fontId="48" fillId="31" borderId="14" applyNumberFormat="0" applyProtection="0">
      <alignment horizontal="left" vertical="center" indent="1"/>
    </xf>
    <xf numFmtId="4" fontId="49" fillId="32" borderId="14" applyNumberFormat="0" applyProtection="0">
      <alignment vertical="center"/>
    </xf>
    <xf numFmtId="184" fontId="9" fillId="0" borderId="0">
      <protection locked="0"/>
    </xf>
    <xf numFmtId="3" fontId="10" fillId="11" borderId="16" applyFont="0" applyFill="0" applyBorder="0" applyAlignment="0" applyProtection="0"/>
    <xf numFmtId="39" fontId="10" fillId="11" borderId="16" applyFont="0" applyFill="0" applyBorder="0" applyAlignment="0" applyProtection="0"/>
    <xf numFmtId="185" fontId="10" fillId="11" borderId="16" applyFont="0" applyFill="0" applyBorder="0" applyAlignment="0" applyProtection="0"/>
    <xf numFmtId="37" fontId="10" fillId="11" borderId="17" applyFont="0" applyFill="0" applyBorder="0" applyAlignment="0" applyProtection="0"/>
    <xf numFmtId="10" fontId="10" fillId="11" borderId="16" applyFont="0" applyFill="0" applyBorder="0" applyAlignment="0" applyProtection="0"/>
    <xf numFmtId="9" fontId="10" fillId="11" borderId="16" applyFont="0" applyFill="0" applyBorder="0" applyAlignment="0" applyProtection="0"/>
    <xf numFmtId="2" fontId="10" fillId="11" borderId="16" applyFont="0" applyFill="0" applyBorder="0" applyAlignment="0" applyProtection="0"/>
    <xf numFmtId="0" fontId="50" fillId="0" borderId="0"/>
    <xf numFmtId="186" fontId="10" fillId="0" borderId="0" applyFill="0" applyBorder="0" applyAlignment="0" applyProtection="0">
      <alignment wrapText="1"/>
    </xf>
    <xf numFmtId="40" fontId="51" fillId="0" borderId="0" applyBorder="0">
      <alignment horizontal="right"/>
    </xf>
    <xf numFmtId="49" fontId="15" fillId="0" borderId="0" applyFill="0" applyBorder="0" applyAlignment="0"/>
    <xf numFmtId="187" fontId="12" fillId="0" borderId="0" applyFill="0" applyBorder="0" applyAlignment="0"/>
    <xf numFmtId="188" fontId="12" fillId="0" borderId="0" applyFill="0" applyBorder="0" applyAlignment="0"/>
    <xf numFmtId="0" fontId="52" fillId="11" borderId="18" applyFont="0" applyBorder="0" applyAlignment="0"/>
    <xf numFmtId="0" fontId="53" fillId="0" borderId="0">
      <alignment vertical="top"/>
    </xf>
    <xf numFmtId="0" fontId="54" fillId="0" borderId="0" applyNumberFormat="0" applyFont="0" applyFill="0" applyBorder="0" applyProtection="0">
      <alignment horizontal="center" vertical="center" wrapText="1"/>
    </xf>
  </cellStyleXfs>
  <cellXfs count="363">
    <xf numFmtId="0" fontId="0" fillId="0" borderId="0" xfId="0"/>
    <xf numFmtId="0" fontId="5" fillId="0" borderId="0" xfId="0" applyFont="1"/>
    <xf numFmtId="0" fontId="6" fillId="0" borderId="0" xfId="0" applyFont="1"/>
    <xf numFmtId="0" fontId="5" fillId="0" borderId="0" xfId="0" applyFont="1" applyAlignment="1">
      <alignment horizontal="center"/>
    </xf>
    <xf numFmtId="0" fontId="8" fillId="7" borderId="0" xfId="0" applyFont="1" applyFill="1" applyBorder="1" applyAlignment="1">
      <alignment horizontal="left" vertical="center" wrapText="1"/>
    </xf>
    <xf numFmtId="0" fontId="6" fillId="10" borderId="3" xfId="0" applyFont="1" applyFill="1" applyBorder="1" applyAlignment="1"/>
    <xf numFmtId="0" fontId="9" fillId="0" borderId="0" xfId="0" applyFont="1" applyAlignment="1">
      <alignment horizontal="center"/>
    </xf>
    <xf numFmtId="0" fontId="11" fillId="0" borderId="0" xfId="0" applyFont="1" applyAlignment="1">
      <alignment horizontal="right"/>
    </xf>
    <xf numFmtId="165" fontId="12" fillId="0" borderId="0" xfId="44" applyNumberFormat="1" applyFont="1" applyFill="1"/>
    <xf numFmtId="165" fontId="9" fillId="0" borderId="0" xfId="0" applyNumberFormat="1" applyFont="1" applyAlignment="1">
      <alignment horizontal="center"/>
    </xf>
    <xf numFmtId="165" fontId="9" fillId="0" borderId="0" xfId="0" applyNumberFormat="1" applyFont="1"/>
    <xf numFmtId="0" fontId="11" fillId="0" borderId="0" xfId="0" applyFont="1" applyFill="1" applyBorder="1" applyAlignment="1">
      <alignment horizontal="right" vertical="top"/>
    </xf>
    <xf numFmtId="43" fontId="9" fillId="0" borderId="0" xfId="1" applyFont="1" applyAlignment="1">
      <alignment horizontal="center"/>
    </xf>
    <xf numFmtId="15" fontId="5" fillId="0" borderId="0" xfId="0" applyNumberFormat="1" applyFont="1"/>
    <xf numFmtId="164" fontId="5" fillId="0" borderId="0" xfId="0" applyNumberFormat="1" applyFont="1"/>
    <xf numFmtId="9" fontId="5" fillId="0" borderId="0" xfId="45" applyFont="1"/>
    <xf numFmtId="43" fontId="5" fillId="0" borderId="0" xfId="0" applyNumberFormat="1" applyFont="1"/>
    <xf numFmtId="164" fontId="6" fillId="0" borderId="0" xfId="0" applyNumberFormat="1" applyFont="1"/>
    <xf numFmtId="164" fontId="5" fillId="0" borderId="0" xfId="0" applyNumberFormat="1" applyFont="1" applyFill="1" applyBorder="1"/>
    <xf numFmtId="164" fontId="6" fillId="0" borderId="0" xfId="1" applyNumberFormat="1" applyFont="1" applyFill="1" applyBorder="1"/>
    <xf numFmtId="164" fontId="5" fillId="0" borderId="0" xfId="1" applyNumberFormat="1" applyFont="1" applyFill="1" applyBorder="1"/>
    <xf numFmtId="164" fontId="5" fillId="0" borderId="20" xfId="1" applyNumberFormat="1" applyFont="1" applyBorder="1"/>
    <xf numFmtId="0" fontId="5" fillId="0" borderId="19" xfId="0" applyFont="1" applyFill="1" applyBorder="1" applyAlignment="1"/>
    <xf numFmtId="0" fontId="8" fillId="0" borderId="0" xfId="0" applyFont="1" applyAlignment="1">
      <alignment wrapText="1"/>
    </xf>
    <xf numFmtId="0" fontId="5" fillId="0" borderId="0" xfId="0" applyFont="1" applyAlignment="1">
      <alignment wrapText="1"/>
    </xf>
    <xf numFmtId="164" fontId="5" fillId="0" borderId="20" xfId="1" applyNumberFormat="1" applyFont="1" applyFill="1" applyBorder="1"/>
    <xf numFmtId="0" fontId="7" fillId="10" borderId="21" xfId="0" applyFont="1" applyFill="1" applyBorder="1" applyAlignment="1">
      <alignment horizontal="center"/>
    </xf>
    <xf numFmtId="0" fontId="5" fillId="0" borderId="22" xfId="0" applyFont="1" applyFill="1" applyBorder="1" applyAlignment="1">
      <alignment wrapText="1"/>
    </xf>
    <xf numFmtId="0" fontId="6" fillId="4" borderId="22" xfId="0" applyFont="1" applyFill="1" applyBorder="1" applyAlignment="1">
      <alignment wrapText="1"/>
    </xf>
    <xf numFmtId="0" fontId="5" fillId="10" borderId="21" xfId="0" applyFont="1" applyFill="1" applyBorder="1" applyAlignment="1">
      <alignment horizontal="center"/>
    </xf>
    <xf numFmtId="0" fontId="6" fillId="10" borderId="21" xfId="0" applyFont="1" applyFill="1" applyBorder="1" applyAlignment="1">
      <alignment horizontal="center"/>
    </xf>
    <xf numFmtId="9" fontId="5" fillId="10" borderId="21" xfId="45" applyFont="1" applyFill="1" applyBorder="1" applyAlignment="1">
      <alignment horizontal="center"/>
    </xf>
    <xf numFmtId="0" fontId="6" fillId="4" borderId="19" xfId="0" applyFont="1" applyFill="1" applyBorder="1" applyAlignment="1"/>
    <xf numFmtId="0" fontId="5" fillId="0" borderId="0" xfId="0" applyFont="1" applyBorder="1"/>
    <xf numFmtId="0" fontId="0" fillId="0" borderId="0" xfId="0" applyBorder="1"/>
    <xf numFmtId="189" fontId="5" fillId="0" borderId="20" xfId="1" applyNumberFormat="1" applyFont="1" applyBorder="1"/>
    <xf numFmtId="164" fontId="5" fillId="0" borderId="21" xfId="1" applyNumberFormat="1" applyFont="1" applyFill="1" applyBorder="1"/>
    <xf numFmtId="3" fontId="4" fillId="5" borderId="25" xfId="0" applyNumberFormat="1" applyFont="1" applyFill="1" applyBorder="1" applyAlignment="1">
      <alignment horizontal="center" vertical="center" wrapText="1"/>
    </xf>
    <xf numFmtId="3" fontId="4" fillId="5" borderId="0" xfId="0" applyNumberFormat="1" applyFont="1" applyFill="1" applyBorder="1" applyAlignment="1">
      <alignment horizontal="center" vertical="center" wrapText="1"/>
    </xf>
    <xf numFmtId="0" fontId="56" fillId="34" borderId="0" xfId="0" applyFont="1" applyFill="1" applyAlignment="1">
      <alignment wrapText="1"/>
    </xf>
    <xf numFmtId="0" fontId="59" fillId="34" borderId="0" xfId="0" applyFont="1" applyFill="1" applyAlignment="1">
      <alignment horizontal="left" wrapText="1"/>
    </xf>
    <xf numFmtId="0" fontId="59" fillId="34" borderId="0" xfId="0" applyFont="1" applyFill="1" applyAlignment="1">
      <alignment wrapText="1"/>
    </xf>
    <xf numFmtId="0" fontId="5" fillId="37" borderId="19" xfId="0" applyFont="1" applyFill="1" applyBorder="1"/>
    <xf numFmtId="0" fontId="5" fillId="36" borderId="19" xfId="0" applyFont="1" applyFill="1" applyBorder="1"/>
    <xf numFmtId="0" fontId="6" fillId="37" borderId="19" xfId="0" applyFont="1" applyFill="1" applyBorder="1" applyAlignment="1">
      <alignment horizontal="center"/>
    </xf>
    <xf numFmtId="0" fontId="6" fillId="36" borderId="19" xfId="0" applyFont="1" applyFill="1" applyBorder="1"/>
    <xf numFmtId="0" fontId="6" fillId="37" borderId="19" xfId="0" applyFont="1" applyFill="1" applyBorder="1"/>
    <xf numFmtId="0" fontId="5" fillId="34" borderId="0" xfId="0" applyFont="1" applyFill="1" applyAlignment="1">
      <alignment horizontal="right" wrapText="1"/>
    </xf>
    <xf numFmtId="0" fontId="5" fillId="0" borderId="0" xfId="0" applyFont="1" applyAlignment="1">
      <alignment horizontal="right"/>
    </xf>
    <xf numFmtId="0" fontId="5" fillId="34" borderId="0" xfId="0" applyFont="1" applyFill="1" applyAlignment="1">
      <alignment wrapText="1"/>
    </xf>
    <xf numFmtId="0" fontId="56" fillId="34" borderId="0" xfId="0" applyFont="1" applyFill="1" applyAlignment="1">
      <alignment horizontal="right" vertical="top" wrapText="1"/>
    </xf>
    <xf numFmtId="0" fontId="59" fillId="34" borderId="0" xfId="0" applyFont="1" applyFill="1" applyAlignment="1">
      <alignment vertical="top" wrapText="1"/>
    </xf>
    <xf numFmtId="0" fontId="5" fillId="0" borderId="0" xfId="0" applyFont="1" applyAlignment="1">
      <alignment vertical="top"/>
    </xf>
    <xf numFmtId="0" fontId="5" fillId="34" borderId="0" xfId="0" applyFont="1" applyFill="1"/>
    <xf numFmtId="0" fontId="5" fillId="0" borderId="19" xfId="0" applyFont="1" applyFill="1" applyBorder="1" applyAlignment="1">
      <alignment horizontal="center"/>
    </xf>
    <xf numFmtId="0" fontId="5" fillId="0" borderId="19" xfId="45" applyNumberFormat="1" applyFont="1" applyFill="1" applyBorder="1" applyAlignment="1">
      <alignment horizontal="center"/>
    </xf>
    <xf numFmtId="0" fontId="6" fillId="4" borderId="21" xfId="0" applyFont="1" applyFill="1" applyBorder="1" applyAlignment="1">
      <alignment horizontal="center"/>
    </xf>
    <xf numFmtId="0" fontId="6" fillId="4" borderId="24" xfId="0" applyFont="1" applyFill="1" applyBorder="1" applyAlignment="1"/>
    <xf numFmtId="0" fontId="6" fillId="4" borderId="3" xfId="0" applyFont="1" applyFill="1" applyBorder="1" applyAlignment="1"/>
    <xf numFmtId="0" fontId="7" fillId="6" borderId="22" xfId="0" applyFont="1" applyFill="1" applyBorder="1" applyAlignment="1">
      <alignment wrapText="1"/>
    </xf>
    <xf numFmtId="0" fontId="7" fillId="6" borderId="19" xfId="0" applyFont="1" applyFill="1" applyBorder="1" applyAlignment="1"/>
    <xf numFmtId="0" fontId="7" fillId="6" borderId="21" xfId="0" applyFont="1" applyFill="1" applyBorder="1" applyAlignment="1">
      <alignment horizontal="center"/>
    </xf>
    <xf numFmtId="164" fontId="7" fillId="6" borderId="21" xfId="1" applyNumberFormat="1" applyFont="1" applyFill="1" applyBorder="1"/>
    <xf numFmtId="164" fontId="7" fillId="6" borderId="22" xfId="1" applyNumberFormat="1" applyFont="1" applyFill="1" applyBorder="1"/>
    <xf numFmtId="2" fontId="60" fillId="9" borderId="6" xfId="0" applyNumberFormat="1" applyFont="1" applyFill="1" applyBorder="1" applyAlignment="1">
      <alignment horizontal="center" vertical="center" wrapText="1"/>
    </xf>
    <xf numFmtId="0" fontId="63" fillId="34" borderId="0" xfId="0" applyFont="1" applyFill="1" applyAlignment="1">
      <alignment horizontal="right" wrapText="1"/>
    </xf>
    <xf numFmtId="0" fontId="56" fillId="34" borderId="0" xfId="0" applyFont="1" applyFill="1" applyAlignment="1">
      <alignment horizontal="center" vertical="top" wrapText="1"/>
    </xf>
    <xf numFmtId="0" fontId="59" fillId="34" borderId="0" xfId="0" applyFont="1" applyFill="1" applyAlignment="1">
      <alignment horizontal="center" vertical="top" wrapText="1"/>
    </xf>
    <xf numFmtId="0" fontId="5" fillId="34" borderId="0" xfId="0" applyFont="1" applyFill="1" applyAlignment="1">
      <alignment horizontal="center" vertical="top" wrapText="1"/>
    </xf>
    <xf numFmtId="0" fontId="63" fillId="34" borderId="0" xfId="0" applyFont="1" applyFill="1" applyAlignment="1">
      <alignment horizontal="center" vertical="top" wrapText="1"/>
    </xf>
    <xf numFmtId="164" fontId="5" fillId="0" borderId="21" xfId="1" applyNumberFormat="1" applyFont="1" applyFill="1" applyBorder="1" applyAlignment="1">
      <alignment horizontal="center"/>
    </xf>
    <xf numFmtId="0" fontId="59" fillId="34" borderId="0" xfId="0" applyFont="1" applyFill="1" applyAlignment="1">
      <alignment horizontal="left" vertical="top" wrapText="1"/>
    </xf>
    <xf numFmtId="0" fontId="5" fillId="0" borderId="0" xfId="0" applyFont="1" applyFill="1"/>
    <xf numFmtId="0" fontId="58" fillId="0" borderId="0" xfId="0" applyFont="1" applyFill="1" applyAlignment="1"/>
    <xf numFmtId="0" fontId="59" fillId="0" borderId="0" xfId="0" applyFont="1"/>
    <xf numFmtId="0" fontId="59" fillId="0" borderId="0" xfId="0" applyFont="1" applyAlignment="1">
      <alignment horizontal="left" vertical="center" wrapText="1"/>
    </xf>
    <xf numFmtId="0" fontId="58" fillId="0" borderId="0" xfId="0" applyFont="1"/>
    <xf numFmtId="0" fontId="58" fillId="0" borderId="0" xfId="0" applyFont="1" applyAlignment="1">
      <alignment horizontal="left" vertical="center" wrapText="1"/>
    </xf>
    <xf numFmtId="0" fontId="59" fillId="0" borderId="0" xfId="0" applyFont="1" applyAlignment="1">
      <alignment wrapText="1"/>
    </xf>
    <xf numFmtId="0" fontId="6" fillId="0" borderId="0" xfId="0" applyFont="1" applyAlignment="1">
      <alignment horizontal="left"/>
    </xf>
    <xf numFmtId="0" fontId="65" fillId="0" borderId="0" xfId="0" applyFont="1"/>
    <xf numFmtId="0" fontId="66" fillId="0" borderId="0" xfId="0" applyFont="1" applyAlignment="1">
      <alignment horizontal="left" vertical="center" wrapText="1"/>
    </xf>
    <xf numFmtId="0" fontId="5" fillId="0" borderId="26" xfId="0" applyFont="1" applyBorder="1"/>
    <xf numFmtId="0" fontId="69" fillId="0" borderId="0" xfId="0" applyFont="1" applyFill="1" applyAlignment="1">
      <alignment wrapText="1"/>
    </xf>
    <xf numFmtId="0" fontId="63" fillId="34" borderId="0" xfId="0" applyFont="1" applyFill="1" applyAlignment="1">
      <alignment wrapText="1"/>
    </xf>
    <xf numFmtId="0" fontId="8" fillId="4" borderId="0" xfId="0" applyFont="1" applyFill="1" applyAlignment="1">
      <alignment wrapText="1"/>
    </xf>
    <xf numFmtId="0" fontId="71" fillId="0" borderId="0" xfId="0" applyFont="1" applyAlignment="1">
      <alignment wrapText="1"/>
    </xf>
    <xf numFmtId="0" fontId="6" fillId="4" borderId="19" xfId="0" applyFont="1" applyFill="1" applyBorder="1"/>
    <xf numFmtId="0" fontId="63" fillId="34" borderId="0" xfId="0" applyFont="1" applyFill="1" applyAlignment="1">
      <alignment vertical="top" wrapText="1"/>
    </xf>
    <xf numFmtId="0" fontId="56" fillId="0" borderId="0" xfId="0" applyFont="1" applyFill="1" applyAlignment="1">
      <alignment horizontal="center" vertical="top" wrapText="1"/>
    </xf>
    <xf numFmtId="0" fontId="63" fillId="0" borderId="0" xfId="0" applyFont="1" applyFill="1" applyAlignment="1">
      <alignment vertical="top" wrapText="1"/>
    </xf>
    <xf numFmtId="0" fontId="63" fillId="0" borderId="0" xfId="0" applyFont="1" applyAlignment="1">
      <alignment wrapText="1"/>
    </xf>
    <xf numFmtId="3" fontId="4" fillId="5" borderId="7" xfId="0" applyNumberFormat="1" applyFont="1" applyFill="1" applyBorder="1" applyAlignment="1">
      <alignment horizontal="center" vertical="center" wrapText="1"/>
    </xf>
    <xf numFmtId="3" fontId="4" fillId="5" borderId="9" xfId="0" applyNumberFormat="1" applyFont="1" applyFill="1" applyBorder="1" applyAlignment="1">
      <alignment horizontal="center" vertical="center" wrapText="1"/>
    </xf>
    <xf numFmtId="0" fontId="5" fillId="0" borderId="22" xfId="0" applyFont="1" applyBorder="1" applyAlignment="1">
      <alignment wrapText="1"/>
    </xf>
    <xf numFmtId="0" fontId="5" fillId="0" borderId="19" xfId="0" applyFont="1" applyBorder="1"/>
    <xf numFmtId="0" fontId="5" fillId="0" borderId="19" xfId="0" applyFont="1" applyBorder="1" applyAlignment="1">
      <alignment horizontal="center"/>
    </xf>
    <xf numFmtId="164" fontId="5" fillId="0" borderId="19" xfId="1" applyNumberFormat="1" applyFont="1" applyBorder="1" applyAlignment="1">
      <alignment horizontal="center"/>
    </xf>
    <xf numFmtId="164" fontId="6" fillId="0" borderId="0" xfId="1" applyNumberFormat="1" applyFont="1"/>
    <xf numFmtId="2" fontId="4" fillId="10" borderId="9" xfId="0" applyNumberFormat="1" applyFont="1" applyFill="1" applyBorder="1" applyAlignment="1">
      <alignment horizontal="center" vertical="center" wrapText="1"/>
    </xf>
    <xf numFmtId="2" fontId="4" fillId="10" borderId="0" xfId="0" applyNumberFormat="1" applyFont="1" applyFill="1" applyBorder="1" applyAlignment="1">
      <alignment horizontal="center" vertical="center" wrapText="1"/>
    </xf>
    <xf numFmtId="0" fontId="6" fillId="37" borderId="27" xfId="0" applyFont="1" applyFill="1" applyBorder="1" applyAlignment="1">
      <alignment wrapText="1"/>
    </xf>
    <xf numFmtId="0" fontId="6" fillId="37" borderId="27" xfId="0" applyFont="1" applyFill="1" applyBorder="1"/>
    <xf numFmtId="0" fontId="6" fillId="37" borderId="27" xfId="0" applyFont="1" applyFill="1" applyBorder="1" applyAlignment="1">
      <alignment horizontal="center"/>
    </xf>
    <xf numFmtId="10" fontId="5" fillId="37" borderId="27" xfId="45" applyNumberFormat="1" applyFont="1" applyFill="1" applyBorder="1" applyAlignment="1"/>
    <xf numFmtId="0" fontId="5" fillId="37" borderId="27" xfId="0" applyFont="1" applyFill="1" applyBorder="1" applyAlignment="1">
      <alignment horizontal="center"/>
    </xf>
    <xf numFmtId="0" fontId="6" fillId="38" borderId="27" xfId="0" applyFont="1" applyFill="1" applyBorder="1" applyAlignment="1">
      <alignment wrapText="1"/>
    </xf>
    <xf numFmtId="0" fontId="6" fillId="38" borderId="27" xfId="0" applyFont="1" applyFill="1" applyBorder="1" applyAlignment="1"/>
    <xf numFmtId="165" fontId="12" fillId="0" borderId="0" xfId="44" applyNumberFormat="1" applyFont="1" applyFill="1" applyBorder="1"/>
    <xf numFmtId="165" fontId="9" fillId="0" borderId="0" xfId="0" applyNumberFormat="1" applyFont="1" applyBorder="1" applyAlignment="1">
      <alignment horizontal="center"/>
    </xf>
    <xf numFmtId="165" fontId="9" fillId="0" borderId="0" xfId="0" applyNumberFormat="1" applyFont="1" applyBorder="1"/>
    <xf numFmtId="43" fontId="9" fillId="0" borderId="0" xfId="1" applyFont="1" applyBorder="1" applyAlignment="1">
      <alignment horizontal="center"/>
    </xf>
    <xf numFmtId="3" fontId="4" fillId="5" borderId="30" xfId="0" applyNumberFormat="1" applyFont="1" applyFill="1" applyBorder="1" applyAlignment="1">
      <alignment horizontal="center" vertical="center" wrapText="1"/>
    </xf>
    <xf numFmtId="3" fontId="4" fillId="5" borderId="31" xfId="0" applyNumberFormat="1" applyFont="1" applyFill="1" applyBorder="1" applyAlignment="1">
      <alignment horizontal="center" vertical="center" wrapText="1"/>
    </xf>
    <xf numFmtId="2" fontId="4" fillId="9" borderId="31" xfId="0" applyNumberFormat="1" applyFont="1" applyFill="1" applyBorder="1" applyAlignment="1">
      <alignment horizontal="center" vertical="center" wrapText="1"/>
    </xf>
    <xf numFmtId="0" fontId="6" fillId="4" borderId="35" xfId="0" applyFont="1" applyFill="1" applyBorder="1" applyAlignment="1">
      <alignment wrapText="1"/>
    </xf>
    <xf numFmtId="0" fontId="5" fillId="0" borderId="35" xfId="0" applyFont="1" applyFill="1" applyBorder="1" applyAlignment="1">
      <alignment wrapText="1"/>
    </xf>
    <xf numFmtId="0" fontId="7" fillId="6" borderId="35" xfId="0" applyFont="1" applyFill="1" applyBorder="1" applyAlignment="1">
      <alignment wrapText="1"/>
    </xf>
    <xf numFmtId="164" fontId="6" fillId="37" borderId="28" xfId="1" applyNumberFormat="1" applyFont="1" applyFill="1" applyBorder="1"/>
    <xf numFmtId="2" fontId="60" fillId="10" borderId="31" xfId="0" applyNumberFormat="1" applyFont="1" applyFill="1" applyBorder="1" applyAlignment="1">
      <alignment horizontal="center" vertical="center" wrapText="1"/>
    </xf>
    <xf numFmtId="2" fontId="60" fillId="10" borderId="29" xfId="0" applyNumberFormat="1" applyFont="1" applyFill="1" applyBorder="1" applyAlignment="1">
      <alignment horizontal="center" vertical="center" wrapText="1"/>
    </xf>
    <xf numFmtId="0" fontId="6" fillId="4" borderId="5" xfId="0" applyFont="1" applyFill="1" applyBorder="1" applyAlignment="1">
      <alignment wrapText="1"/>
    </xf>
    <xf numFmtId="0" fontId="6" fillId="4" borderId="41" xfId="0" applyFont="1" applyFill="1" applyBorder="1" applyAlignment="1"/>
    <xf numFmtId="0" fontId="5" fillId="0" borderId="33" xfId="0" applyFont="1" applyFill="1" applyBorder="1" applyAlignment="1">
      <alignment wrapText="1"/>
    </xf>
    <xf numFmtId="0" fontId="5" fillId="0" borderId="24" xfId="0" applyFont="1" applyFill="1" applyBorder="1" applyAlignment="1"/>
    <xf numFmtId="0" fontId="5" fillId="10" borderId="3" xfId="0" applyFont="1" applyFill="1" applyBorder="1" applyAlignment="1">
      <alignment horizontal="center"/>
    </xf>
    <xf numFmtId="0" fontId="5" fillId="0" borderId="24" xfId="0" applyFont="1" applyFill="1" applyBorder="1" applyAlignment="1">
      <alignment horizontal="center"/>
    </xf>
    <xf numFmtId="164" fontId="5" fillId="0" borderId="42" xfId="1" applyNumberFormat="1" applyFont="1" applyBorder="1"/>
    <xf numFmtId="2" fontId="60" fillId="9" borderId="31" xfId="0" applyNumberFormat="1" applyFont="1" applyFill="1" applyBorder="1" applyAlignment="1">
      <alignment horizontal="center" vertical="center" wrapText="1"/>
    </xf>
    <xf numFmtId="0" fontId="6" fillId="4" borderId="36" xfId="0" applyFont="1" applyFill="1" applyBorder="1" applyAlignment="1">
      <alignment wrapText="1"/>
    </xf>
    <xf numFmtId="0" fontId="6" fillId="4" borderId="39" xfId="0" applyFont="1" applyFill="1" applyBorder="1" applyAlignment="1"/>
    <xf numFmtId="0" fontId="6" fillId="10" borderId="29" xfId="0" applyFont="1" applyFill="1" applyBorder="1" applyAlignment="1"/>
    <xf numFmtId="2" fontId="4" fillId="9" borderId="44" xfId="0" applyNumberFormat="1" applyFont="1" applyFill="1" applyBorder="1" applyAlignment="1">
      <alignment horizontal="center" vertical="center" wrapText="1"/>
    </xf>
    <xf numFmtId="3" fontId="4" fillId="5" borderId="44" xfId="0" applyNumberFormat="1" applyFont="1" applyFill="1" applyBorder="1" applyAlignment="1">
      <alignment horizontal="center" vertical="center" wrapText="1"/>
    </xf>
    <xf numFmtId="3" fontId="4" fillId="5" borderId="8" xfId="0" applyNumberFormat="1" applyFont="1" applyFill="1" applyBorder="1" applyAlignment="1">
      <alignment horizontal="center" vertical="center" wrapText="1"/>
    </xf>
    <xf numFmtId="0" fontId="59" fillId="0" borderId="0" xfId="0" applyFont="1" applyFill="1" applyAlignment="1">
      <alignment vertical="top" wrapText="1"/>
    </xf>
    <xf numFmtId="0" fontId="5" fillId="0" borderId="0" xfId="0" applyFont="1" applyFill="1" applyAlignment="1">
      <alignment vertical="top"/>
    </xf>
    <xf numFmtId="3" fontId="4" fillId="5" borderId="7" xfId="0" applyNumberFormat="1" applyFont="1" applyFill="1" applyBorder="1" applyAlignment="1">
      <alignment horizontal="center" vertical="center" wrapText="1"/>
    </xf>
    <xf numFmtId="3" fontId="4" fillId="5" borderId="9" xfId="0" applyNumberFormat="1" applyFont="1" applyFill="1" applyBorder="1" applyAlignment="1">
      <alignment horizontal="center" vertical="center" wrapText="1"/>
    </xf>
    <xf numFmtId="164" fontId="6" fillId="37" borderId="45" xfId="1" applyNumberFormat="1" applyFont="1" applyFill="1" applyBorder="1"/>
    <xf numFmtId="164" fontId="5" fillId="37" borderId="45" xfId="1" applyNumberFormat="1" applyFont="1" applyFill="1" applyBorder="1"/>
    <xf numFmtId="164" fontId="5" fillId="0" borderId="19" xfId="1" applyNumberFormat="1" applyFont="1" applyFill="1" applyBorder="1"/>
    <xf numFmtId="164" fontId="6" fillId="37" borderId="19" xfId="1" applyNumberFormat="1" applyFont="1" applyFill="1" applyBorder="1"/>
    <xf numFmtId="164" fontId="5" fillId="37" borderId="19" xfId="1" applyNumberFormat="1" applyFont="1" applyFill="1" applyBorder="1"/>
    <xf numFmtId="3" fontId="4" fillId="5" borderId="9" xfId="0" applyNumberFormat="1" applyFont="1" applyFill="1" applyBorder="1" applyAlignment="1">
      <alignment vertical="center" wrapText="1"/>
    </xf>
    <xf numFmtId="3" fontId="4" fillId="5" borderId="7" xfId="0" applyNumberFormat="1" applyFont="1" applyFill="1" applyBorder="1" applyAlignment="1">
      <alignment vertical="center" wrapText="1"/>
    </xf>
    <xf numFmtId="0" fontId="5" fillId="7" borderId="0" xfId="0" applyFont="1" applyFill="1" applyBorder="1"/>
    <xf numFmtId="3" fontId="4" fillId="5" borderId="49" xfId="0" applyNumberFormat="1" applyFont="1" applyFill="1" applyBorder="1" applyAlignment="1">
      <alignment vertical="center" wrapText="1"/>
    </xf>
    <xf numFmtId="3" fontId="4" fillId="5" borderId="8" xfId="0" applyNumberFormat="1" applyFont="1" applyFill="1" applyBorder="1" applyAlignment="1">
      <alignment horizontal="center" vertical="center" wrapText="1"/>
    </xf>
    <xf numFmtId="3" fontId="4" fillId="5" borderId="7" xfId="0" applyNumberFormat="1" applyFont="1" applyFill="1" applyBorder="1" applyAlignment="1">
      <alignment horizontal="center" vertical="center" wrapText="1"/>
    </xf>
    <xf numFmtId="3" fontId="4" fillId="5" borderId="49" xfId="0" applyNumberFormat="1" applyFont="1" applyFill="1" applyBorder="1" applyAlignment="1">
      <alignment horizontal="center" vertical="center" wrapText="1"/>
    </xf>
    <xf numFmtId="3" fontId="4" fillId="5" borderId="6" xfId="0" applyNumberFormat="1" applyFont="1" applyFill="1" applyBorder="1" applyAlignment="1">
      <alignment horizontal="center" vertical="center" wrapText="1"/>
    </xf>
    <xf numFmtId="164" fontId="5" fillId="0" borderId="51" xfId="1" applyNumberFormat="1" applyFont="1" applyFill="1" applyBorder="1"/>
    <xf numFmtId="164" fontId="6" fillId="37" borderId="53" xfId="1" applyNumberFormat="1" applyFont="1" applyFill="1" applyBorder="1"/>
    <xf numFmtId="164" fontId="7" fillId="6" borderId="0" xfId="1" applyNumberFormat="1" applyFont="1" applyFill="1" applyBorder="1"/>
    <xf numFmtId="164" fontId="6" fillId="37" borderId="55" xfId="1" applyNumberFormat="1" applyFont="1" applyFill="1" applyBorder="1"/>
    <xf numFmtId="3" fontId="4" fillId="5" borderId="50" xfId="0" applyNumberFormat="1" applyFont="1" applyFill="1" applyBorder="1" applyAlignment="1">
      <alignment horizontal="center" vertical="center" wrapText="1"/>
    </xf>
    <xf numFmtId="164" fontId="5" fillId="0" borderId="51" xfId="1" applyNumberFormat="1" applyFont="1" applyBorder="1"/>
    <xf numFmtId="0" fontId="8" fillId="7" borderId="0" xfId="0" applyFont="1" applyFill="1" applyAlignment="1">
      <alignment horizontal="left" vertical="center" wrapText="1"/>
    </xf>
    <xf numFmtId="164" fontId="7" fillId="6" borderId="19" xfId="1" applyNumberFormat="1" applyFont="1" applyFill="1" applyBorder="1"/>
    <xf numFmtId="164" fontId="7" fillId="6" borderId="56" xfId="1" applyNumberFormat="1" applyFont="1" applyFill="1" applyBorder="1"/>
    <xf numFmtId="164" fontId="7" fillId="6" borderId="54" xfId="1" applyNumberFormat="1" applyFont="1" applyFill="1" applyBorder="1"/>
    <xf numFmtId="164" fontId="7" fillId="6" borderId="52" xfId="1" applyNumberFormat="1" applyFont="1" applyFill="1" applyBorder="1"/>
    <xf numFmtId="164" fontId="6" fillId="2" borderId="5" xfId="1" applyNumberFormat="1" applyFont="1" applyFill="1" applyBorder="1"/>
    <xf numFmtId="166" fontId="7" fillId="6" borderId="54" xfId="44" applyNumberFormat="1" applyFont="1" applyFill="1" applyBorder="1" applyAlignment="1"/>
    <xf numFmtId="0" fontId="6" fillId="4" borderId="21" xfId="0" applyFont="1" applyFill="1" applyBorder="1" applyAlignment="1"/>
    <xf numFmtId="0" fontId="6" fillId="4" borderId="22" xfId="0" applyFont="1" applyFill="1" applyBorder="1" applyAlignment="1"/>
    <xf numFmtId="0" fontId="6" fillId="4" borderId="5" xfId="0" applyFont="1" applyFill="1" applyBorder="1" applyAlignment="1"/>
    <xf numFmtId="164" fontId="7" fillId="6" borderId="57" xfId="1" applyNumberFormat="1" applyFont="1" applyFill="1" applyBorder="1"/>
    <xf numFmtId="164" fontId="5" fillId="0" borderId="24" xfId="1" applyNumberFormat="1" applyFont="1" applyFill="1" applyBorder="1"/>
    <xf numFmtId="164" fontId="7" fillId="6" borderId="58" xfId="1" applyNumberFormat="1" applyFont="1" applyFill="1" applyBorder="1"/>
    <xf numFmtId="166" fontId="7" fillId="6" borderId="52" xfId="44" applyNumberFormat="1" applyFont="1" applyFill="1" applyBorder="1" applyAlignment="1"/>
    <xf numFmtId="0" fontId="7" fillId="6" borderId="52" xfId="0" applyFont="1" applyFill="1" applyBorder="1" applyAlignment="1">
      <alignment horizontal="center"/>
    </xf>
    <xf numFmtId="0" fontId="7" fillId="6" borderId="54" xfId="0" applyFont="1" applyFill="1" applyBorder="1" applyAlignment="1">
      <alignment horizontal="center"/>
    </xf>
    <xf numFmtId="164" fontId="5" fillId="0" borderId="3" xfId="1" applyNumberFormat="1" applyFont="1" applyFill="1" applyBorder="1"/>
    <xf numFmtId="0" fontId="6" fillId="4" borderId="21" xfId="0" applyFont="1" applyFill="1" applyBorder="1"/>
    <xf numFmtId="164" fontId="7" fillId="6" borderId="59" xfId="1" applyNumberFormat="1" applyFont="1" applyFill="1" applyBorder="1"/>
    <xf numFmtId="164" fontId="7" fillId="6" borderId="60" xfId="1" applyNumberFormat="1" applyFont="1" applyFill="1" applyBorder="1"/>
    <xf numFmtId="164" fontId="5" fillId="0" borderId="62" xfId="1" applyNumberFormat="1" applyFont="1" applyFill="1" applyBorder="1"/>
    <xf numFmtId="164" fontId="5" fillId="37" borderId="55" xfId="1" applyNumberFormat="1" applyFont="1" applyFill="1" applyBorder="1"/>
    <xf numFmtId="164" fontId="6" fillId="37" borderId="64" xfId="1" applyNumberFormat="1" applyFont="1" applyFill="1" applyBorder="1"/>
    <xf numFmtId="164" fontId="5" fillId="37" borderId="64" xfId="1" applyNumberFormat="1" applyFont="1" applyFill="1" applyBorder="1"/>
    <xf numFmtId="164" fontId="5" fillId="0" borderId="42" xfId="1" applyNumberFormat="1" applyFont="1" applyFill="1" applyBorder="1"/>
    <xf numFmtId="0" fontId="6" fillId="4" borderId="22" xfId="0" applyFont="1" applyFill="1" applyBorder="1" applyAlignment="1">
      <alignment vertical="top" wrapText="1"/>
    </xf>
    <xf numFmtId="0" fontId="6" fillId="10" borderId="45" xfId="0" applyFont="1" applyFill="1" applyBorder="1" applyAlignment="1">
      <alignment horizontal="center"/>
    </xf>
    <xf numFmtId="0" fontId="5" fillId="10" borderId="45" xfId="0" applyFont="1" applyFill="1" applyBorder="1" applyAlignment="1">
      <alignment horizontal="center"/>
    </xf>
    <xf numFmtId="0" fontId="6" fillId="4" borderId="66" xfId="0" applyFont="1" applyFill="1" applyBorder="1" applyAlignment="1"/>
    <xf numFmtId="166" fontId="5" fillId="0" borderId="67" xfId="44" applyNumberFormat="1" applyFont="1" applyFill="1" applyBorder="1" applyAlignment="1"/>
    <xf numFmtId="164" fontId="5" fillId="0" borderId="68" xfId="1" applyNumberFormat="1" applyFont="1" applyFill="1" applyBorder="1"/>
    <xf numFmtId="166" fontId="7" fillId="6" borderId="57" xfId="44" applyNumberFormat="1" applyFont="1" applyFill="1" applyBorder="1" applyAlignment="1"/>
    <xf numFmtId="0" fontId="6" fillId="4" borderId="22" xfId="0" applyFont="1" applyFill="1" applyBorder="1" applyAlignment="1">
      <alignment horizontal="center"/>
    </xf>
    <xf numFmtId="0" fontId="6" fillId="4" borderId="56" xfId="0" applyFont="1" applyFill="1" applyBorder="1" applyAlignment="1"/>
    <xf numFmtId="9" fontId="5" fillId="0" borderId="69" xfId="45" applyFont="1" applyFill="1" applyBorder="1" applyAlignment="1"/>
    <xf numFmtId="164" fontId="5" fillId="0" borderId="70" xfId="1" applyNumberFormat="1" applyFont="1" applyFill="1" applyBorder="1"/>
    <xf numFmtId="166" fontId="5" fillId="0" borderId="22" xfId="1" applyNumberFormat="1" applyFont="1" applyBorder="1"/>
    <xf numFmtId="166" fontId="7" fillId="6" borderId="71" xfId="44" applyNumberFormat="1" applyFont="1" applyFill="1" applyBorder="1" applyAlignment="1"/>
    <xf numFmtId="164" fontId="7" fillId="6" borderId="72" xfId="1" applyNumberFormat="1" applyFont="1" applyFill="1" applyBorder="1"/>
    <xf numFmtId="166" fontId="6" fillId="4" borderId="22" xfId="44" applyNumberFormat="1" applyFont="1" applyFill="1" applyBorder="1" applyAlignment="1"/>
    <xf numFmtId="166" fontId="5" fillId="0" borderId="5" xfId="1" applyNumberFormat="1" applyFont="1" applyFill="1" applyBorder="1"/>
    <xf numFmtId="166" fontId="5" fillId="0" borderId="22" xfId="1" applyNumberFormat="1" applyFont="1" applyFill="1" applyBorder="1"/>
    <xf numFmtId="166" fontId="6" fillId="4" borderId="22" xfId="44" applyNumberFormat="1" applyFont="1" applyFill="1" applyBorder="1"/>
    <xf numFmtId="0" fontId="6" fillId="4" borderId="56" xfId="0" applyFont="1" applyFill="1" applyBorder="1"/>
    <xf numFmtId="166" fontId="5" fillId="0" borderId="5" xfId="1" applyNumberFormat="1" applyFont="1" applyBorder="1"/>
    <xf numFmtId="164" fontId="5" fillId="0" borderId="68" xfId="1" applyNumberFormat="1" applyFont="1" applyBorder="1"/>
    <xf numFmtId="0" fontId="7" fillId="6" borderId="22" xfId="0" applyFont="1" applyFill="1" applyBorder="1" applyAlignment="1"/>
    <xf numFmtId="0" fontId="6" fillId="37" borderId="73" xfId="0" applyFont="1" applyFill="1" applyBorder="1"/>
    <xf numFmtId="164" fontId="6" fillId="37" borderId="74" xfId="1" applyNumberFormat="1" applyFont="1" applyFill="1" applyBorder="1"/>
    <xf numFmtId="0" fontId="5" fillId="37" borderId="73" xfId="0" applyFont="1" applyFill="1" applyBorder="1" applyAlignment="1"/>
    <xf numFmtId="164" fontId="5" fillId="37" borderId="74" xfId="1" applyNumberFormat="1" applyFont="1" applyFill="1" applyBorder="1"/>
    <xf numFmtId="0" fontId="6" fillId="38" borderId="75" xfId="0" applyFont="1" applyFill="1" applyBorder="1" applyAlignment="1"/>
    <xf numFmtId="0" fontId="6" fillId="38" borderId="76" xfId="0" applyFont="1" applyFill="1" applyBorder="1" applyAlignment="1">
      <alignment horizontal="center"/>
    </xf>
    <xf numFmtId="164" fontId="6" fillId="38" borderId="77" xfId="1" applyNumberFormat="1" applyFont="1" applyFill="1" applyBorder="1"/>
    <xf numFmtId="164" fontId="6" fillId="38" borderId="78" xfId="1" applyNumberFormat="1" applyFont="1" applyFill="1" applyBorder="1"/>
    <xf numFmtId="164" fontId="6" fillId="38" borderId="79" xfId="1" applyNumberFormat="1" applyFont="1" applyFill="1" applyBorder="1"/>
    <xf numFmtId="164" fontId="5" fillId="0" borderId="22" xfId="1" applyNumberFormat="1" applyFont="1" applyFill="1" applyBorder="1"/>
    <xf numFmtId="164" fontId="7" fillId="6" borderId="71" xfId="1" applyNumberFormat="1" applyFont="1" applyFill="1" applyBorder="1"/>
    <xf numFmtId="164" fontId="5" fillId="0" borderId="5" xfId="1" applyNumberFormat="1" applyFont="1" applyFill="1" applyBorder="1"/>
    <xf numFmtId="0" fontId="6" fillId="4" borderId="22" xfId="0" applyFont="1" applyFill="1" applyBorder="1"/>
    <xf numFmtId="164" fontId="5" fillId="0" borderId="22" xfId="1" applyNumberFormat="1" applyFont="1" applyBorder="1"/>
    <xf numFmtId="164" fontId="5" fillId="0" borderId="41" xfId="1" applyNumberFormat="1" applyFont="1" applyFill="1" applyBorder="1"/>
    <xf numFmtId="164" fontId="5" fillId="0" borderId="56" xfId="1" applyNumberFormat="1" applyFont="1" applyFill="1" applyBorder="1"/>
    <xf numFmtId="164" fontId="5" fillId="0" borderId="56" xfId="1" applyNumberFormat="1" applyFont="1" applyBorder="1"/>
    <xf numFmtId="164" fontId="7" fillId="6" borderId="40" xfId="1" applyNumberFormat="1" applyFont="1" applyFill="1" applyBorder="1"/>
    <xf numFmtId="164" fontId="6" fillId="37" borderId="73" xfId="1" applyNumberFormat="1" applyFont="1" applyFill="1" applyBorder="1"/>
    <xf numFmtId="164" fontId="6" fillId="37" borderId="68" xfId="1" applyNumberFormat="1" applyFont="1" applyFill="1" applyBorder="1"/>
    <xf numFmtId="164" fontId="6" fillId="37" borderId="80" xfId="1" applyNumberFormat="1" applyFont="1" applyFill="1" applyBorder="1"/>
    <xf numFmtId="164" fontId="5" fillId="37" borderId="73" xfId="1" applyNumberFormat="1" applyFont="1" applyFill="1" applyBorder="1"/>
    <xf numFmtId="164" fontId="6" fillId="38" borderId="75" xfId="1" applyNumberFormat="1" applyFont="1" applyFill="1" applyBorder="1"/>
    <xf numFmtId="164" fontId="6" fillId="37" borderId="81" xfId="1" applyNumberFormat="1" applyFont="1" applyFill="1" applyBorder="1"/>
    <xf numFmtId="164" fontId="6" fillId="37" borderId="56" xfId="1" applyNumberFormat="1" applyFont="1" applyFill="1" applyBorder="1"/>
    <xf numFmtId="164" fontId="5" fillId="37" borderId="56" xfId="1" applyNumberFormat="1" applyFont="1" applyFill="1" applyBorder="1"/>
    <xf numFmtId="164" fontId="6" fillId="38" borderId="82" xfId="1" applyNumberFormat="1" applyFont="1" applyFill="1" applyBorder="1"/>
    <xf numFmtId="164" fontId="6" fillId="2" borderId="19" xfId="1" applyNumberFormat="1" applyFont="1" applyFill="1" applyBorder="1"/>
    <xf numFmtId="0" fontId="6" fillId="4" borderId="83" xfId="0" applyFont="1" applyFill="1" applyBorder="1" applyAlignment="1"/>
    <xf numFmtId="164" fontId="6" fillId="38" borderId="84" xfId="1" applyNumberFormat="1" applyFont="1" applyFill="1" applyBorder="1"/>
    <xf numFmtId="164" fontId="6" fillId="2" borderId="67" xfId="1" applyNumberFormat="1" applyFont="1" applyFill="1" applyBorder="1"/>
    <xf numFmtId="164" fontId="7" fillId="6" borderId="67" xfId="1" applyNumberFormat="1" applyFont="1" applyFill="1" applyBorder="1"/>
    <xf numFmtId="164" fontId="6" fillId="37" borderId="67" xfId="1" applyNumberFormat="1" applyFont="1" applyFill="1" applyBorder="1"/>
    <xf numFmtId="164" fontId="5" fillId="37" borderId="67" xfId="1" applyNumberFormat="1" applyFont="1" applyFill="1" applyBorder="1"/>
    <xf numFmtId="164" fontId="6" fillId="38" borderId="86" xfId="1" applyNumberFormat="1" applyFont="1" applyFill="1" applyBorder="1"/>
    <xf numFmtId="164" fontId="6" fillId="37" borderId="87" xfId="1" applyNumberFormat="1" applyFont="1" applyFill="1" applyBorder="1"/>
    <xf numFmtId="0" fontId="5" fillId="0" borderId="24" xfId="45" applyNumberFormat="1" applyFont="1" applyFill="1" applyBorder="1" applyAlignment="1">
      <alignment horizontal="center"/>
    </xf>
    <xf numFmtId="164" fontId="6" fillId="2" borderId="24" xfId="1" applyNumberFormat="1" applyFont="1" applyFill="1" applyBorder="1"/>
    <xf numFmtId="164" fontId="6" fillId="2" borderId="69" xfId="1" applyNumberFormat="1" applyFont="1" applyFill="1" applyBorder="1"/>
    <xf numFmtId="166" fontId="5" fillId="0" borderId="69" xfId="44" applyNumberFormat="1" applyFont="1" applyFill="1" applyBorder="1" applyAlignment="1"/>
    <xf numFmtId="164" fontId="5" fillId="0" borderId="24" xfId="1" applyNumberFormat="1" applyFont="1" applyFill="1" applyBorder="1" applyAlignment="1">
      <alignment horizontal="center"/>
    </xf>
    <xf numFmtId="0" fontId="6" fillId="4" borderId="20" xfId="0" applyFont="1" applyFill="1" applyBorder="1" applyAlignment="1">
      <alignment horizontal="center"/>
    </xf>
    <xf numFmtId="0" fontId="6" fillId="4" borderId="20" xfId="0" applyFont="1" applyFill="1" applyBorder="1" applyAlignment="1"/>
    <xf numFmtId="44" fontId="5" fillId="0" borderId="67" xfId="44" applyFont="1" applyFill="1" applyBorder="1" applyAlignment="1"/>
    <xf numFmtId="44" fontId="5" fillId="0" borderId="22" xfId="44" applyFont="1" applyFill="1" applyBorder="1" applyAlignment="1"/>
    <xf numFmtId="164" fontId="6" fillId="37" borderId="89" xfId="1" applyNumberFormat="1" applyFont="1" applyFill="1" applyBorder="1"/>
    <xf numFmtId="0" fontId="6" fillId="37" borderId="91" xfId="0" applyFont="1" applyFill="1" applyBorder="1" applyAlignment="1"/>
    <xf numFmtId="0" fontId="6" fillId="4" borderId="68" xfId="0" applyFont="1" applyFill="1" applyBorder="1" applyAlignment="1"/>
    <xf numFmtId="0" fontId="5" fillId="0" borderId="56" xfId="1" applyNumberFormat="1" applyFont="1" applyFill="1" applyBorder="1" applyAlignment="1">
      <alignment horizontal="left" vertical="top" wrapText="1"/>
    </xf>
    <xf numFmtId="44" fontId="5" fillId="0" borderId="69" xfId="44" applyFont="1" applyFill="1" applyBorder="1" applyAlignment="1"/>
    <xf numFmtId="0" fontId="5" fillId="0" borderId="41" xfId="1" applyNumberFormat="1" applyFont="1" applyFill="1" applyBorder="1" applyAlignment="1">
      <alignment horizontal="left" vertical="top" wrapText="1"/>
    </xf>
    <xf numFmtId="0" fontId="6" fillId="4" borderId="19" xfId="0" applyFont="1" applyFill="1" applyBorder="1" applyAlignment="1">
      <alignment horizontal="center"/>
    </xf>
    <xf numFmtId="0" fontId="5" fillId="0" borderId="70" xfId="1" applyNumberFormat="1" applyFont="1" applyFill="1" applyBorder="1" applyAlignment="1">
      <alignment horizontal="left" vertical="top" wrapText="1"/>
    </xf>
    <xf numFmtId="0" fontId="5" fillId="0" borderId="68" xfId="0" applyNumberFormat="1" applyFont="1" applyBorder="1" applyAlignment="1">
      <alignment horizontal="left" vertical="top" wrapText="1"/>
    </xf>
    <xf numFmtId="0" fontId="6" fillId="4" borderId="67" xfId="0" applyFont="1" applyFill="1" applyBorder="1" applyAlignment="1">
      <alignment horizontal="center"/>
    </xf>
    <xf numFmtId="0" fontId="5" fillId="0" borderId="40" xfId="0" applyNumberFormat="1" applyFont="1" applyBorder="1" applyAlignment="1">
      <alignment horizontal="left" vertical="top" wrapText="1"/>
    </xf>
    <xf numFmtId="0" fontId="5" fillId="0" borderId="68" xfId="1" applyNumberFormat="1" applyFont="1" applyFill="1" applyBorder="1" applyAlignment="1">
      <alignment horizontal="left" vertical="top" wrapText="1"/>
    </xf>
    <xf numFmtId="0" fontId="5" fillId="0" borderId="0" xfId="0" applyNumberFormat="1" applyFont="1" applyBorder="1" applyAlignment="1">
      <alignment horizontal="left" vertical="top" wrapText="1"/>
    </xf>
    <xf numFmtId="0" fontId="5" fillId="0" borderId="21" xfId="1" applyNumberFormat="1" applyFont="1" applyFill="1" applyBorder="1" applyAlignment="1">
      <alignment horizontal="left" vertical="top" wrapText="1"/>
    </xf>
    <xf numFmtId="0" fontId="5" fillId="0" borderId="3" xfId="1" applyNumberFormat="1" applyFont="1" applyFill="1" applyBorder="1" applyAlignment="1">
      <alignment horizontal="left" vertical="top" wrapText="1"/>
    </xf>
    <xf numFmtId="164" fontId="6" fillId="37" borderId="92" xfId="1" applyNumberFormat="1" applyFont="1" applyFill="1" applyBorder="1"/>
    <xf numFmtId="0" fontId="6" fillId="4" borderId="69" xfId="0" applyFont="1" applyFill="1" applyBorder="1" applyAlignment="1"/>
    <xf numFmtId="166" fontId="6" fillId="4" borderId="67" xfId="44" applyNumberFormat="1" applyFont="1" applyFill="1" applyBorder="1" applyAlignment="1"/>
    <xf numFmtId="0" fontId="6" fillId="37" borderId="28" xfId="0" applyFont="1" applyFill="1" applyBorder="1" applyAlignment="1">
      <alignment horizontal="center"/>
    </xf>
    <xf numFmtId="0" fontId="6" fillId="4" borderId="85" xfId="0" applyFont="1" applyFill="1" applyBorder="1" applyAlignment="1"/>
    <xf numFmtId="0" fontId="6" fillId="4" borderId="93" xfId="0" applyFont="1" applyFill="1" applyBorder="1" applyAlignment="1"/>
    <xf numFmtId="0" fontId="5" fillId="37" borderId="28" xfId="0" applyFont="1" applyFill="1" applyBorder="1" applyAlignment="1">
      <alignment horizontal="center"/>
    </xf>
    <xf numFmtId="0" fontId="5" fillId="0" borderId="21" xfId="0" applyNumberFormat="1" applyFont="1" applyBorder="1" applyAlignment="1">
      <alignment horizontal="left" vertical="top" wrapText="1"/>
    </xf>
    <xf numFmtId="0" fontId="6" fillId="4" borderId="70" xfId="0" applyFont="1" applyFill="1" applyBorder="1" applyAlignment="1"/>
    <xf numFmtId="164" fontId="7" fillId="6" borderId="68" xfId="1" applyNumberFormat="1" applyFont="1" applyFill="1" applyBorder="1"/>
    <xf numFmtId="0" fontId="6" fillId="4" borderId="67" xfId="0" applyFont="1" applyFill="1" applyBorder="1" applyAlignment="1"/>
    <xf numFmtId="0" fontId="7" fillId="6" borderId="94" xfId="0" applyFont="1" applyFill="1" applyBorder="1" applyAlignment="1">
      <alignment wrapText="1"/>
    </xf>
    <xf numFmtId="0" fontId="7" fillId="6" borderId="54" xfId="0" applyFont="1" applyFill="1" applyBorder="1" applyAlignment="1"/>
    <xf numFmtId="0" fontId="7" fillId="10" borderId="52" xfId="0" applyFont="1" applyFill="1" applyBorder="1" applyAlignment="1">
      <alignment horizontal="center"/>
    </xf>
    <xf numFmtId="0" fontId="7" fillId="6" borderId="57" xfId="0" applyFont="1" applyFill="1" applyBorder="1" applyAlignment="1"/>
    <xf numFmtId="0" fontId="6" fillId="37" borderId="95" xfId="0" applyFont="1" applyFill="1" applyBorder="1" applyAlignment="1">
      <alignment vertical="top" wrapText="1"/>
    </xf>
    <xf numFmtId="0" fontId="6" fillId="37" borderId="53" xfId="0" applyFont="1" applyFill="1" applyBorder="1"/>
    <xf numFmtId="0" fontId="6" fillId="10" borderId="65" xfId="0" applyFont="1" applyFill="1" applyBorder="1" applyAlignment="1">
      <alignment horizontal="center"/>
    </xf>
    <xf numFmtId="0" fontId="6" fillId="37" borderId="96" xfId="0" applyFont="1" applyFill="1" applyBorder="1"/>
    <xf numFmtId="0" fontId="6" fillId="37" borderId="53" xfId="0" applyFont="1" applyFill="1" applyBorder="1" applyAlignment="1">
      <alignment horizontal="center"/>
    </xf>
    <xf numFmtId="164" fontId="6" fillId="37" borderId="97" xfId="1" applyNumberFormat="1" applyFont="1" applyFill="1" applyBorder="1"/>
    <xf numFmtId="164" fontId="6" fillId="37" borderId="42" xfId="1" applyNumberFormat="1" applyFont="1" applyFill="1" applyBorder="1"/>
    <xf numFmtId="164" fontId="6" fillId="37" borderId="69" xfId="1" applyNumberFormat="1" applyFont="1" applyFill="1" applyBorder="1"/>
    <xf numFmtId="164" fontId="6" fillId="37" borderId="70" xfId="1" applyNumberFormat="1" applyFont="1" applyFill="1" applyBorder="1"/>
    <xf numFmtId="0" fontId="6" fillId="37" borderId="98" xfId="0" applyFont="1" applyFill="1" applyBorder="1" applyAlignment="1">
      <alignment wrapText="1"/>
    </xf>
    <xf numFmtId="0" fontId="6" fillId="37" borderId="99" xfId="0" applyFont="1" applyFill="1" applyBorder="1" applyAlignment="1"/>
    <xf numFmtId="0" fontId="6" fillId="10" borderId="100" xfId="0" applyFont="1" applyFill="1" applyBorder="1" applyAlignment="1">
      <alignment horizontal="center"/>
    </xf>
    <xf numFmtId="0" fontId="6" fillId="37" borderId="98" xfId="0" applyFont="1" applyFill="1" applyBorder="1" applyAlignment="1"/>
    <xf numFmtId="0" fontId="6" fillId="37" borderId="99" xfId="0" applyFont="1" applyFill="1" applyBorder="1" applyAlignment="1">
      <alignment horizontal="center"/>
    </xf>
    <xf numFmtId="164" fontId="6" fillId="37" borderId="99" xfId="1" applyNumberFormat="1" applyFont="1" applyFill="1" applyBorder="1"/>
    <xf numFmtId="164" fontId="6" fillId="37" borderId="101" xfId="1" applyNumberFormat="1" applyFont="1" applyFill="1" applyBorder="1"/>
    <xf numFmtId="164" fontId="6" fillId="37" borderId="100" xfId="1" applyNumberFormat="1" applyFont="1" applyFill="1" applyBorder="1"/>
    <xf numFmtId="164" fontId="6" fillId="37" borderId="102" xfId="1" applyNumberFormat="1" applyFont="1" applyFill="1" applyBorder="1"/>
    <xf numFmtId="164" fontId="6" fillId="37" borderId="103" xfId="1" applyNumberFormat="1" applyFont="1" applyFill="1" applyBorder="1"/>
    <xf numFmtId="164" fontId="6" fillId="37" borderId="104" xfId="1" applyNumberFormat="1" applyFont="1" applyFill="1" applyBorder="1"/>
    <xf numFmtId="0" fontId="6" fillId="37" borderId="105" xfId="0" applyFont="1" applyFill="1" applyBorder="1" applyAlignment="1">
      <alignment wrapText="1"/>
    </xf>
    <xf numFmtId="10" fontId="6" fillId="37" borderId="28" xfId="45" applyNumberFormat="1" applyFont="1" applyFill="1" applyBorder="1" applyAlignment="1">
      <alignment wrapText="1"/>
    </xf>
    <xf numFmtId="0" fontId="5" fillId="10" borderId="92" xfId="0" applyFont="1" applyFill="1" applyBorder="1" applyAlignment="1">
      <alignment horizontal="center"/>
    </xf>
    <xf numFmtId="0" fontId="5" fillId="37" borderId="91" xfId="0" applyFont="1" applyFill="1" applyBorder="1" applyAlignment="1"/>
    <xf numFmtId="164" fontId="5" fillId="37" borderId="54" xfId="1" applyNumberFormat="1" applyFont="1" applyFill="1" applyBorder="1"/>
    <xf numFmtId="164" fontId="5" fillId="37" borderId="60" xfId="1" applyNumberFormat="1" applyFont="1" applyFill="1" applyBorder="1"/>
    <xf numFmtId="164" fontId="6" fillId="37" borderId="71" xfId="1" applyNumberFormat="1" applyFont="1" applyFill="1" applyBorder="1"/>
    <xf numFmtId="164" fontId="5" fillId="37" borderId="72" xfId="1" applyNumberFormat="1" applyFont="1" applyFill="1" applyBorder="1"/>
    <xf numFmtId="0" fontId="6" fillId="38" borderId="9" xfId="0" applyFont="1" applyFill="1" applyBorder="1" applyAlignment="1">
      <alignment wrapText="1"/>
    </xf>
    <xf numFmtId="0" fontId="6" fillId="38" borderId="106" xfId="0" applyFont="1" applyFill="1" applyBorder="1" applyAlignment="1"/>
    <xf numFmtId="0" fontId="6" fillId="10" borderId="7" xfId="0" applyFont="1" applyFill="1" applyBorder="1" applyAlignment="1">
      <alignment horizontal="center"/>
    </xf>
    <xf numFmtId="0" fontId="6" fillId="38" borderId="9" xfId="0" applyFont="1" applyFill="1" applyBorder="1" applyAlignment="1"/>
    <xf numFmtId="0" fontId="6" fillId="38" borderId="106" xfId="0" applyFont="1" applyFill="1" applyBorder="1" applyAlignment="1">
      <alignment horizontal="center"/>
    </xf>
    <xf numFmtId="164" fontId="6" fillId="38" borderId="7" xfId="1" applyNumberFormat="1" applyFont="1" applyFill="1" applyBorder="1"/>
    <xf numFmtId="164" fontId="6" fillId="38" borderId="106" xfId="1" applyNumberFormat="1" applyFont="1" applyFill="1" applyBorder="1"/>
    <xf numFmtId="164" fontId="6" fillId="38" borderId="104" xfId="1" applyNumberFormat="1" applyFont="1" applyFill="1" applyBorder="1"/>
    <xf numFmtId="164" fontId="6" fillId="38" borderId="103" xfId="1" applyNumberFormat="1" applyFont="1" applyFill="1" applyBorder="1"/>
    <xf numFmtId="0" fontId="55" fillId="34" borderId="0" xfId="0" applyFont="1" applyFill="1" applyAlignment="1">
      <alignment horizontal="left" wrapText="1"/>
    </xf>
    <xf numFmtId="0" fontId="5" fillId="34" borderId="0" xfId="0" applyFont="1" applyFill="1" applyAlignment="1">
      <alignment horizontal="left" wrapText="1"/>
    </xf>
    <xf numFmtId="0" fontId="58" fillId="34" borderId="0" xfId="0" applyFont="1" applyFill="1" applyAlignment="1">
      <alignment horizontal="left" wrapText="1"/>
    </xf>
    <xf numFmtId="0" fontId="59" fillId="34" borderId="0" xfId="0" applyFont="1" applyFill="1" applyAlignment="1">
      <alignment horizontal="left" vertical="center" wrapText="1"/>
    </xf>
    <xf numFmtId="0" fontId="61" fillId="8" borderId="63" xfId="0" applyFont="1" applyFill="1" applyBorder="1" applyAlignment="1">
      <alignment horizontal="center" vertical="center" wrapText="1"/>
    </xf>
    <xf numFmtId="0" fontId="61" fillId="8" borderId="46" xfId="0" applyFont="1" applyFill="1" applyBorder="1" applyAlignment="1">
      <alignment horizontal="center" vertical="center" wrapText="1"/>
    </xf>
    <xf numFmtId="3" fontId="60" fillId="35" borderId="61" xfId="0" applyNumberFormat="1" applyFont="1" applyFill="1" applyBorder="1" applyAlignment="1">
      <alignment horizontal="center" vertical="center" wrapText="1"/>
    </xf>
    <xf numFmtId="3" fontId="60" fillId="35" borderId="58" xfId="0" applyNumberFormat="1" applyFont="1" applyFill="1" applyBorder="1" applyAlignment="1">
      <alignment horizontal="center" vertical="center" wrapText="1"/>
    </xf>
    <xf numFmtId="3" fontId="4" fillId="5" borderId="8" xfId="0" applyNumberFormat="1" applyFont="1" applyFill="1" applyBorder="1" applyAlignment="1">
      <alignment horizontal="center" vertical="center" wrapText="1"/>
    </xf>
    <xf numFmtId="0" fontId="6" fillId="3" borderId="30" xfId="0" applyFont="1" applyFill="1" applyBorder="1" applyAlignment="1">
      <alignment horizontal="left" vertical="center" wrapText="1"/>
    </xf>
    <xf numFmtId="0" fontId="6" fillId="3" borderId="38" xfId="0" applyFont="1" applyFill="1" applyBorder="1" applyAlignment="1">
      <alignment horizontal="left" vertical="center" wrapText="1"/>
    </xf>
    <xf numFmtId="0" fontId="60" fillId="5" borderId="37" xfId="0" applyFont="1" applyFill="1" applyBorder="1" applyAlignment="1">
      <alignment horizontal="center" vertical="center" wrapText="1"/>
    </xf>
    <xf numFmtId="0" fontId="60" fillId="5" borderId="39" xfId="0" applyFont="1" applyFill="1" applyBorder="1" applyAlignment="1">
      <alignment horizontal="center" vertical="center" wrapText="1"/>
    </xf>
    <xf numFmtId="165" fontId="60" fillId="5" borderId="63" xfId="0" applyNumberFormat="1" applyFont="1" applyFill="1" applyBorder="1" applyAlignment="1">
      <alignment horizontal="center" vertical="center" wrapText="1"/>
    </xf>
    <xf numFmtId="165" fontId="60" fillId="5" borderId="46" xfId="0" applyNumberFormat="1" applyFont="1" applyFill="1" applyBorder="1" applyAlignment="1">
      <alignment horizontal="center" vertical="center" wrapText="1"/>
    </xf>
    <xf numFmtId="2" fontId="60" fillId="5" borderId="63" xfId="0" applyNumberFormat="1" applyFont="1" applyFill="1" applyBorder="1" applyAlignment="1">
      <alignment horizontal="center" vertical="center" wrapText="1"/>
    </xf>
    <xf numFmtId="2" fontId="60" fillId="5" borderId="46" xfId="0" applyNumberFormat="1" applyFont="1" applyFill="1" applyBorder="1" applyAlignment="1">
      <alignment horizontal="center" vertical="center" wrapText="1"/>
    </xf>
    <xf numFmtId="0" fontId="6" fillId="3" borderId="44" xfId="0" applyFont="1" applyFill="1" applyBorder="1" applyAlignment="1">
      <alignment horizontal="center" vertical="center" wrapText="1"/>
    </xf>
    <xf numFmtId="0" fontId="6" fillId="3" borderId="25" xfId="0" applyFont="1" applyFill="1" applyBorder="1" applyAlignment="1">
      <alignment horizontal="center" vertical="center" wrapText="1"/>
    </xf>
    <xf numFmtId="3" fontId="60" fillId="35" borderId="63" xfId="0" applyNumberFormat="1" applyFont="1" applyFill="1" applyBorder="1" applyAlignment="1">
      <alignment horizontal="center" vertical="center" wrapText="1"/>
    </xf>
    <xf numFmtId="3" fontId="60" fillId="35" borderId="46" xfId="0" applyNumberFormat="1" applyFont="1" applyFill="1" applyBorder="1" applyAlignment="1">
      <alignment horizontal="center" vertical="center" wrapText="1"/>
    </xf>
    <xf numFmtId="3" fontId="60" fillId="35" borderId="50" xfId="0" applyNumberFormat="1" applyFont="1" applyFill="1" applyBorder="1" applyAlignment="1">
      <alignment horizontal="center" vertical="center" wrapText="1"/>
    </xf>
    <xf numFmtId="3" fontId="60" fillId="35" borderId="40" xfId="0" applyNumberFormat="1" applyFont="1" applyFill="1" applyBorder="1" applyAlignment="1">
      <alignment horizontal="center" vertical="center" wrapText="1"/>
    </xf>
    <xf numFmtId="0" fontId="6" fillId="3" borderId="88" xfId="0" applyFont="1" applyFill="1" applyBorder="1" applyAlignment="1">
      <alignment horizontal="center" vertical="center" wrapText="1"/>
    </xf>
    <xf numFmtId="0" fontId="6" fillId="3" borderId="48" xfId="0" applyFont="1" applyFill="1" applyBorder="1" applyAlignment="1">
      <alignment horizontal="center" vertical="center" wrapText="1"/>
    </xf>
    <xf numFmtId="3" fontId="73" fillId="39" borderId="63" xfId="0" applyNumberFormat="1" applyFont="1" applyFill="1" applyBorder="1" applyAlignment="1">
      <alignment horizontal="center" vertical="center" wrapText="1"/>
    </xf>
    <xf numFmtId="3" fontId="73" fillId="39" borderId="46" xfId="0" applyNumberFormat="1" applyFont="1" applyFill="1" applyBorder="1" applyAlignment="1">
      <alignment horizontal="center" vertical="center" wrapText="1"/>
    </xf>
    <xf numFmtId="3" fontId="60" fillId="35" borderId="90" xfId="0" applyNumberFormat="1" applyFont="1" applyFill="1" applyBorder="1" applyAlignment="1">
      <alignment horizontal="center" vertical="center" wrapText="1"/>
    </xf>
    <xf numFmtId="3" fontId="60" fillId="35" borderId="8" xfId="0" applyNumberFormat="1" applyFont="1" applyFill="1" applyBorder="1" applyAlignment="1">
      <alignment horizontal="center" vertical="center" wrapText="1"/>
    </xf>
    <xf numFmtId="3" fontId="60" fillId="35" borderId="6" xfId="0" applyNumberFormat="1" applyFont="1" applyFill="1" applyBorder="1" applyAlignment="1">
      <alignment horizontal="center" vertical="center" wrapText="1"/>
    </xf>
    <xf numFmtId="0" fontId="6" fillId="3" borderId="33" xfId="0" applyFont="1" applyFill="1" applyBorder="1" applyAlignment="1">
      <alignment horizontal="left" vertical="center" wrapText="1"/>
    </xf>
    <xf numFmtId="0" fontId="60" fillId="5" borderId="23" xfId="0" applyFont="1" applyFill="1" applyBorder="1" applyAlignment="1">
      <alignment horizontal="center" vertical="center" wrapText="1"/>
    </xf>
    <xf numFmtId="165" fontId="60" fillId="5" borderId="4" xfId="0" applyNumberFormat="1" applyFont="1" applyFill="1" applyBorder="1" applyAlignment="1">
      <alignment horizontal="center" vertical="center" wrapText="1"/>
    </xf>
    <xf numFmtId="2" fontId="60" fillId="5" borderId="4" xfId="0" applyNumberFormat="1" applyFont="1" applyFill="1" applyBorder="1" applyAlignment="1">
      <alignment horizontal="center" vertical="center" wrapText="1"/>
    </xf>
    <xf numFmtId="0" fontId="6" fillId="3" borderId="43" xfId="0" applyFont="1" applyFill="1" applyBorder="1" applyAlignment="1">
      <alignment horizontal="center" vertical="center" wrapText="1"/>
    </xf>
    <xf numFmtId="3" fontId="73" fillId="39" borderId="4" xfId="0" applyNumberFormat="1" applyFont="1" applyFill="1" applyBorder="1" applyAlignment="1">
      <alignment horizontal="center" vertical="center" wrapText="1"/>
    </xf>
    <xf numFmtId="3" fontId="60" fillId="35" borderId="4" xfId="0" applyNumberFormat="1" applyFont="1" applyFill="1" applyBorder="1" applyAlignment="1">
      <alignment horizontal="center" vertical="center" wrapText="1"/>
    </xf>
    <xf numFmtId="3" fontId="4" fillId="5" borderId="47" xfId="0" applyNumberFormat="1" applyFont="1" applyFill="1" applyBorder="1" applyAlignment="1">
      <alignment horizontal="center" vertical="center" wrapText="1"/>
    </xf>
    <xf numFmtId="3" fontId="4" fillId="5" borderId="34" xfId="0" applyNumberFormat="1" applyFont="1" applyFill="1" applyBorder="1" applyAlignment="1">
      <alignment horizontal="center" vertical="center" wrapText="1"/>
    </xf>
    <xf numFmtId="3" fontId="4" fillId="5" borderId="7" xfId="0" applyNumberFormat="1" applyFont="1" applyFill="1" applyBorder="1" applyAlignment="1">
      <alignment horizontal="center" vertical="center" wrapText="1"/>
    </xf>
    <xf numFmtId="3" fontId="4" fillId="5" borderId="49" xfId="0" applyNumberFormat="1" applyFont="1" applyFill="1" applyBorder="1" applyAlignment="1">
      <alignment horizontal="center" vertical="center" wrapText="1"/>
    </xf>
    <xf numFmtId="3" fontId="4" fillId="5" borderId="44" xfId="0" applyNumberFormat="1" applyFont="1" applyFill="1" applyBorder="1" applyAlignment="1">
      <alignment horizontal="center" vertical="center" wrapText="1"/>
    </xf>
    <xf numFmtId="0" fontId="61" fillId="8" borderId="50" xfId="0" applyFont="1" applyFill="1" applyBorder="1" applyAlignment="1">
      <alignment horizontal="center" vertical="center" wrapText="1"/>
    </xf>
    <xf numFmtId="0" fontId="61" fillId="8" borderId="90" xfId="0" applyFont="1" applyFill="1" applyBorder="1" applyAlignment="1">
      <alignment horizontal="center" vertical="center" wrapText="1"/>
    </xf>
    <xf numFmtId="3" fontId="4" fillId="5" borderId="25" xfId="0" applyNumberFormat="1" applyFont="1" applyFill="1" applyBorder="1" applyAlignment="1">
      <alignment horizontal="center" vertical="center" wrapText="1"/>
    </xf>
    <xf numFmtId="3" fontId="4" fillId="5" borderId="32" xfId="0" applyNumberFormat="1" applyFont="1" applyFill="1" applyBorder="1" applyAlignment="1">
      <alignment horizontal="center" vertical="center" wrapText="1"/>
    </xf>
  </cellXfs>
  <cellStyles count="304">
    <cellStyle name="AcNote" xfId="161" xr:uid="{00000000-0005-0000-0000-000000000000}"/>
    <cellStyle name="Calc Currency (0)" xfId="162" xr:uid="{00000000-0005-0000-0000-000001000000}"/>
    <cellStyle name="Calc Currency (2)" xfId="163" xr:uid="{00000000-0005-0000-0000-000002000000}"/>
    <cellStyle name="Calc Percent (0)" xfId="164" xr:uid="{00000000-0005-0000-0000-000003000000}"/>
    <cellStyle name="Calc Percent (1)" xfId="165" xr:uid="{00000000-0005-0000-0000-000004000000}"/>
    <cellStyle name="Calc Percent (2)" xfId="166" xr:uid="{00000000-0005-0000-0000-000005000000}"/>
    <cellStyle name="Calc Units (0)" xfId="167" xr:uid="{00000000-0005-0000-0000-000006000000}"/>
    <cellStyle name="Calc Units (1)" xfId="168" xr:uid="{00000000-0005-0000-0000-000007000000}"/>
    <cellStyle name="Calc Units (2)" xfId="169" xr:uid="{00000000-0005-0000-0000-000008000000}"/>
    <cellStyle name="CalcNumbers" xfId="170" xr:uid="{00000000-0005-0000-0000-000009000000}"/>
    <cellStyle name="CalcPercent" xfId="171" xr:uid="{00000000-0005-0000-0000-00000A000000}"/>
    <cellStyle name="Comma" xfId="1" builtinId="3"/>
    <cellStyle name="Comma  - Style1" xfId="172" xr:uid="{00000000-0005-0000-0000-00000C000000}"/>
    <cellStyle name="Comma  - Style2" xfId="173" xr:uid="{00000000-0005-0000-0000-00000D000000}"/>
    <cellStyle name="Comma  - Style3" xfId="174" xr:uid="{00000000-0005-0000-0000-00000E000000}"/>
    <cellStyle name="Comma  - Style4" xfId="175" xr:uid="{00000000-0005-0000-0000-00000F000000}"/>
    <cellStyle name="Comma  - Style5" xfId="176" xr:uid="{00000000-0005-0000-0000-000010000000}"/>
    <cellStyle name="Comma  - Style6" xfId="177" xr:uid="{00000000-0005-0000-0000-000011000000}"/>
    <cellStyle name="Comma  - Style7" xfId="178" xr:uid="{00000000-0005-0000-0000-000012000000}"/>
    <cellStyle name="Comma  - Style8" xfId="179" xr:uid="{00000000-0005-0000-0000-000013000000}"/>
    <cellStyle name="Comma [00]" xfId="180" xr:uid="{00000000-0005-0000-0000-000014000000}"/>
    <cellStyle name="Comma 2" xfId="181" xr:uid="{00000000-0005-0000-0000-000015000000}"/>
    <cellStyle name="Comma 3" xfId="182" xr:uid="{00000000-0005-0000-0000-000016000000}"/>
    <cellStyle name="Copied" xfId="183" xr:uid="{00000000-0005-0000-0000-000017000000}"/>
    <cellStyle name="Currency" xfId="44" builtinId="4"/>
    <cellStyle name="Currency [00]" xfId="184" xr:uid="{00000000-0005-0000-0000-000019000000}"/>
    <cellStyle name="Date Short" xfId="185" xr:uid="{00000000-0005-0000-0000-00001A000000}"/>
    <cellStyle name="DELTA" xfId="186" xr:uid="{00000000-0005-0000-0000-00001B000000}"/>
    <cellStyle name="Enter Currency (0)" xfId="187" xr:uid="{00000000-0005-0000-0000-00001C000000}"/>
    <cellStyle name="Enter Currency (2)" xfId="188" xr:uid="{00000000-0005-0000-0000-00001D000000}"/>
    <cellStyle name="Enter Units (0)" xfId="189" xr:uid="{00000000-0005-0000-0000-00001E000000}"/>
    <cellStyle name="Enter Units (1)" xfId="190" xr:uid="{00000000-0005-0000-0000-00001F000000}"/>
    <cellStyle name="Enter Units (2)" xfId="191" xr:uid="{00000000-0005-0000-0000-000020000000}"/>
    <cellStyle name="Entered" xfId="192" xr:uid="{00000000-0005-0000-0000-000021000000}"/>
    <cellStyle name="EPMLargeKeyFigure" xfId="193" xr:uid="{00000000-0005-0000-0000-000022000000}"/>
    <cellStyle name="Followed Hyperlink" xfId="83" builtinId="9" hidden="1"/>
    <cellStyle name="Followed Hyperlink" xfId="95" builtinId="9" hidden="1"/>
    <cellStyle name="Followed Hyperlink" xfId="29" builtinId="9" hidden="1"/>
    <cellStyle name="Followed Hyperlink" xfId="17" builtinId="9" hidden="1"/>
    <cellStyle name="Followed Hyperlink" xfId="5" builtinId="9" hidden="1"/>
    <cellStyle name="Followed Hyperlink" xfId="73" builtinId="9" hidden="1"/>
    <cellStyle name="Followed Hyperlink" xfId="35" builtinId="9" hidden="1"/>
    <cellStyle name="Followed Hyperlink" xfId="9" builtinId="9" hidden="1"/>
    <cellStyle name="Followed Hyperlink" xfId="19" builtinId="9" hidden="1"/>
    <cellStyle name="Followed Hyperlink" xfId="93" builtinId="9" hidden="1"/>
    <cellStyle name="Followed Hyperlink" xfId="13" builtinId="9" hidden="1"/>
    <cellStyle name="Followed Hyperlink" xfId="43" builtinId="9" hidden="1"/>
    <cellStyle name="Followed Hyperlink" xfId="39" builtinId="9" hidden="1"/>
    <cellStyle name="Followed Hyperlink" xfId="37" builtinId="9" hidden="1"/>
    <cellStyle name="Followed Hyperlink" xfId="75" builtinId="9" hidden="1"/>
    <cellStyle name="Followed Hyperlink" xfId="129" builtinId="9" hidden="1"/>
    <cellStyle name="Followed Hyperlink" xfId="21" builtinId="9" hidden="1"/>
    <cellStyle name="Followed Hyperlink" xfId="11" builtinId="9" hidden="1"/>
    <cellStyle name="Followed Hyperlink" xfId="89" builtinId="9" hidden="1"/>
    <cellStyle name="Followed Hyperlink" xfId="47" builtinId="9" hidden="1"/>
    <cellStyle name="Followed Hyperlink" xfId="97" builtinId="9" hidden="1"/>
    <cellStyle name="Followed Hyperlink" xfId="3" builtinId="9" hidden="1"/>
    <cellStyle name="Followed Hyperlink" xfId="59" builtinId="9" hidden="1"/>
    <cellStyle name="Followed Hyperlink" xfId="107" builtinId="9" hidden="1"/>
    <cellStyle name="Followed Hyperlink" xfId="33" builtinId="9" hidden="1"/>
    <cellStyle name="Followed Hyperlink" xfId="115" builtinId="9" hidden="1"/>
    <cellStyle name="Followed Hyperlink" xfId="147" builtinId="9" hidden="1"/>
    <cellStyle name="Followed Hyperlink" xfId="153" builtinId="9" hidden="1"/>
    <cellStyle name="Followed Hyperlink" xfId="125" builtinId="9" hidden="1"/>
    <cellStyle name="Followed Hyperlink" xfId="113" builtinId="9" hidden="1"/>
    <cellStyle name="Followed Hyperlink" xfId="69" builtinId="9" hidden="1"/>
    <cellStyle name="Followed Hyperlink" xfId="127" builtinId="9" hidden="1"/>
    <cellStyle name="Followed Hyperlink" xfId="137" builtinId="9" hidden="1"/>
    <cellStyle name="Followed Hyperlink" xfId="111" builtinId="9" hidden="1"/>
    <cellStyle name="Followed Hyperlink" xfId="85" builtinId="9" hidden="1"/>
    <cellStyle name="Followed Hyperlink" xfId="87" builtinId="9" hidden="1"/>
    <cellStyle name="Followed Hyperlink" xfId="53" builtinId="9" hidden="1"/>
    <cellStyle name="Followed Hyperlink" xfId="109" builtinId="9" hidden="1"/>
    <cellStyle name="Followed Hyperlink" xfId="55" builtinId="9" hidden="1"/>
    <cellStyle name="Followed Hyperlink" xfId="15" builtinId="9" hidden="1"/>
    <cellStyle name="Followed Hyperlink" xfId="7" builtinId="9" hidden="1"/>
    <cellStyle name="Followed Hyperlink" xfId="25" builtinId="9" hidden="1"/>
    <cellStyle name="Followed Hyperlink" xfId="27" builtinId="9" hidden="1"/>
    <cellStyle name="Followed Hyperlink" xfId="63" builtinId="9" hidden="1"/>
    <cellStyle name="Followed Hyperlink" xfId="99" builtinId="9" hidden="1"/>
    <cellStyle name="Followed Hyperlink" xfId="23" builtinId="9" hidden="1"/>
    <cellStyle name="Followed Hyperlink" xfId="31" builtinId="9" hidden="1"/>
    <cellStyle name="Followed Hyperlink" xfId="41" builtinId="9" hidden="1"/>
    <cellStyle name="Followed Hyperlink" xfId="71" builtinId="9" hidden="1"/>
    <cellStyle name="Followed Hyperlink" xfId="103" builtinId="9" hidden="1"/>
    <cellStyle name="Followed Hyperlink" xfId="121" builtinId="9" hidden="1"/>
    <cellStyle name="Followed Hyperlink" xfId="123" builtinId="9" hidden="1"/>
    <cellStyle name="Followed Hyperlink" xfId="77" builtinId="9" hidden="1"/>
    <cellStyle name="Followed Hyperlink" xfId="101" builtinId="9" hidden="1"/>
    <cellStyle name="Followed Hyperlink" xfId="79" builtinId="9" hidden="1"/>
    <cellStyle name="Followed Hyperlink" xfId="81" builtinId="9" hidden="1"/>
    <cellStyle name="Followed Hyperlink" xfId="159" builtinId="9" hidden="1"/>
    <cellStyle name="Followed Hyperlink" xfId="65" builtinId="9" hidden="1"/>
    <cellStyle name="Followed Hyperlink" xfId="145" builtinId="9" hidden="1"/>
    <cellStyle name="Followed Hyperlink" xfId="139" builtinId="9" hidden="1"/>
    <cellStyle name="Followed Hyperlink" xfId="135" builtinId="9" hidden="1"/>
    <cellStyle name="Followed Hyperlink" xfId="51" builtinId="9" hidden="1"/>
    <cellStyle name="Followed Hyperlink" xfId="91" builtinId="9" hidden="1"/>
    <cellStyle name="Followed Hyperlink" xfId="119" builtinId="9" hidden="1"/>
    <cellStyle name="Followed Hyperlink" xfId="143" builtinId="9" hidden="1"/>
    <cellStyle name="Followed Hyperlink" xfId="61" builtinId="9" hidden="1"/>
    <cellStyle name="Followed Hyperlink" xfId="117" builtinId="9" hidden="1"/>
    <cellStyle name="Followed Hyperlink" xfId="67" builtinId="9" hidden="1"/>
    <cellStyle name="Followed Hyperlink" xfId="133" builtinId="9" hidden="1"/>
    <cellStyle name="Followed Hyperlink" xfId="157" builtinId="9" hidden="1"/>
    <cellStyle name="Followed Hyperlink" xfId="49" builtinId="9" hidden="1"/>
    <cellStyle name="Followed Hyperlink" xfId="131" builtinId="9" hidden="1"/>
    <cellStyle name="Followed Hyperlink" xfId="155" builtinId="9" hidden="1"/>
    <cellStyle name="Followed Hyperlink" xfId="151" builtinId="9" hidden="1"/>
    <cellStyle name="Followed Hyperlink" xfId="141" builtinId="9" hidden="1"/>
    <cellStyle name="Followed Hyperlink" xfId="149" builtinId="9" hidden="1"/>
    <cellStyle name="Followed Hyperlink" xfId="105" builtinId="9" hidden="1"/>
    <cellStyle name="Followed Hyperlink" xfId="57" builtinId="9" hidden="1"/>
    <cellStyle name="Grey" xfId="194" xr:uid="{00000000-0005-0000-0000-000071000000}"/>
    <cellStyle name="Header" xfId="195" xr:uid="{00000000-0005-0000-0000-000072000000}"/>
    <cellStyle name="Header1" xfId="196" xr:uid="{00000000-0005-0000-0000-000073000000}"/>
    <cellStyle name="Header2" xfId="197" xr:uid="{00000000-0005-0000-0000-000074000000}"/>
    <cellStyle name="Hyperlink" xfId="62" builtinId="8" hidden="1"/>
    <cellStyle name="Hyperlink" xfId="64" builtinId="8" hidden="1"/>
    <cellStyle name="Hyperlink" xfId="24" builtinId="8" hidden="1"/>
    <cellStyle name="Hyperlink" xfId="90" builtinId="8" hidden="1"/>
    <cellStyle name="Hyperlink" xfId="42" builtinId="8" hidden="1"/>
    <cellStyle name="Hyperlink" xfId="102" builtinId="8" hidden="1"/>
    <cellStyle name="Hyperlink" xfId="50" builtinId="8" hidden="1"/>
    <cellStyle name="Hyperlink" xfId="14" builtinId="8" hidden="1"/>
    <cellStyle name="Hyperlink" xfId="32" builtinId="8" hidden="1"/>
    <cellStyle name="Hyperlink" xfId="34" builtinId="8" hidden="1"/>
    <cellStyle name="Hyperlink" xfId="46" builtinId="8" hidden="1"/>
    <cellStyle name="Hyperlink" xfId="92" builtinId="8" hidden="1"/>
    <cellStyle name="Hyperlink" xfId="38" builtinId="8" hidden="1"/>
    <cellStyle name="Hyperlink" xfId="26" builtinId="8" hidden="1"/>
    <cellStyle name="Hyperlink" xfId="48" builtinId="8" hidden="1"/>
    <cellStyle name="Hyperlink" xfId="18" builtinId="8" hidden="1"/>
    <cellStyle name="Hyperlink" xfId="20" builtinId="8" hidden="1"/>
    <cellStyle name="Hyperlink" xfId="12" builtinId="8" hidden="1"/>
    <cellStyle name="Hyperlink" xfId="100" builtinId="8" hidden="1"/>
    <cellStyle name="Hyperlink" xfId="80" builtinId="8" hidden="1"/>
    <cellStyle name="Hyperlink" xfId="8" builtinId="8" hidden="1"/>
    <cellStyle name="Hyperlink" xfId="2" builtinId="8" hidden="1"/>
    <cellStyle name="Hyperlink" xfId="70" builtinId="8" hidden="1"/>
    <cellStyle name="Hyperlink" xfId="108" builtinId="8" hidden="1"/>
    <cellStyle name="Hyperlink" xfId="68" builtinId="8" hidden="1"/>
    <cellStyle name="Hyperlink" xfId="10" builtinId="8" hidden="1"/>
    <cellStyle name="Hyperlink" xfId="74" builtinId="8" hidden="1"/>
    <cellStyle name="Hyperlink" xfId="78" builtinId="8" hidden="1"/>
    <cellStyle name="Hyperlink" xfId="4" builtinId="8" hidden="1"/>
    <cellStyle name="Hyperlink" xfId="76" builtinId="8" hidden="1"/>
    <cellStyle name="Hyperlink" xfId="140" builtinId="8" hidden="1"/>
    <cellStyle name="Hyperlink" xfId="82" builtinId="8" hidden="1"/>
    <cellStyle name="Hyperlink" xfId="112" builtinId="8" hidden="1"/>
    <cellStyle name="Hyperlink" xfId="156" builtinId="8" hidden="1"/>
    <cellStyle name="Hyperlink" xfId="28" builtinId="8" hidden="1"/>
    <cellStyle name="Hyperlink" xfId="88" builtinId="8" hidden="1"/>
    <cellStyle name="Hyperlink" xfId="6" builtinId="8" hidden="1"/>
    <cellStyle name="Hyperlink" xfId="40" builtinId="8" hidden="1"/>
    <cellStyle name="Hyperlink" xfId="124" builtinId="8" hidden="1"/>
    <cellStyle name="Hyperlink" xfId="94" builtinId="8" hidden="1"/>
    <cellStyle name="Hyperlink" xfId="152" builtinId="8" hidden="1"/>
    <cellStyle name="Hyperlink" xfId="16" builtinId="8" hidden="1"/>
    <cellStyle name="Hyperlink" xfId="110" builtinId="8" hidden="1"/>
    <cellStyle name="Hyperlink" xfId="36" builtinId="8" hidden="1"/>
    <cellStyle name="Hyperlink" xfId="144" builtinId="8" hidden="1"/>
    <cellStyle name="Hyperlink" xfId="56" builtinId="8" hidden="1"/>
    <cellStyle name="Hyperlink" xfId="132" builtinId="8" hidden="1"/>
    <cellStyle name="Hyperlink" xfId="30" builtinId="8" hidden="1"/>
    <cellStyle name="Hyperlink" xfId="22" builtinId="8" hidden="1"/>
    <cellStyle name="Hyperlink" xfId="126" builtinId="8" hidden="1"/>
    <cellStyle name="Hyperlink" xfId="118" builtinId="8" hidden="1"/>
    <cellStyle name="Hyperlink" xfId="52" builtinId="8" hidden="1"/>
    <cellStyle name="Hyperlink" xfId="54" builtinId="8" hidden="1"/>
    <cellStyle name="Hyperlink" xfId="66" builtinId="8" hidden="1"/>
    <cellStyle name="Hyperlink" xfId="136" builtinId="8" hidden="1"/>
    <cellStyle name="Hyperlink" xfId="84" builtinId="8" hidden="1"/>
    <cellStyle name="Hyperlink" xfId="158" builtinId="8" hidden="1"/>
    <cellStyle name="Hyperlink" xfId="116" builtinId="8" hidden="1"/>
    <cellStyle name="Hyperlink" xfId="98" builtinId="8" hidden="1"/>
    <cellStyle name="Hyperlink" xfId="134" builtinId="8" hidden="1"/>
    <cellStyle name="Hyperlink" xfId="122" builtinId="8" hidden="1"/>
    <cellStyle name="Hyperlink" xfId="58" builtinId="8" hidden="1"/>
    <cellStyle name="Hyperlink" xfId="146" builtinId="8" hidden="1"/>
    <cellStyle name="Hyperlink" xfId="148" builtinId="8" hidden="1"/>
    <cellStyle name="Hyperlink" xfId="150" builtinId="8" hidden="1"/>
    <cellStyle name="Hyperlink" xfId="104" builtinId="8" hidden="1"/>
    <cellStyle name="Hyperlink" xfId="86" builtinId="8" hidden="1"/>
    <cellStyle name="Hyperlink" xfId="154" builtinId="8" hidden="1"/>
    <cellStyle name="Hyperlink" xfId="138" builtinId="8" hidden="1"/>
    <cellStyle name="Hyperlink" xfId="60" builtinId="8" hidden="1"/>
    <cellStyle name="Hyperlink" xfId="142" builtinId="8" hidden="1"/>
    <cellStyle name="Hyperlink" xfId="128" builtinId="8" hidden="1"/>
    <cellStyle name="Hyperlink" xfId="130" builtinId="8" hidden="1"/>
    <cellStyle name="Hyperlink" xfId="106" builtinId="8" hidden="1"/>
    <cellStyle name="Hyperlink" xfId="120" builtinId="8" hidden="1"/>
    <cellStyle name="Hyperlink" xfId="96" builtinId="8" hidden="1"/>
    <cellStyle name="Hyperlink" xfId="72" builtinId="8" hidden="1"/>
    <cellStyle name="Hyperlink" xfId="114" builtinId="8" hidden="1"/>
    <cellStyle name="Input [yellow]" xfId="198" xr:uid="{00000000-0005-0000-0000-0000C3000000}"/>
    <cellStyle name="InputNumbers" xfId="199" xr:uid="{00000000-0005-0000-0000-0000C4000000}"/>
    <cellStyle name="InputPercent" xfId="200" xr:uid="{00000000-0005-0000-0000-0000C5000000}"/>
    <cellStyle name="Inputs" xfId="201" xr:uid="{00000000-0005-0000-0000-0000C6000000}"/>
    <cellStyle name="left" xfId="202" xr:uid="{00000000-0005-0000-0000-0000C7000000}"/>
    <cellStyle name="Link Currency (0)" xfId="203" xr:uid="{00000000-0005-0000-0000-0000C8000000}"/>
    <cellStyle name="Link Currency (2)" xfId="204" xr:uid="{00000000-0005-0000-0000-0000C9000000}"/>
    <cellStyle name="Link Units (0)" xfId="205" xr:uid="{00000000-0005-0000-0000-0000CA000000}"/>
    <cellStyle name="Link Units (1)" xfId="206" xr:uid="{00000000-0005-0000-0000-0000CB000000}"/>
    <cellStyle name="Link Units (2)" xfId="207" xr:uid="{00000000-0005-0000-0000-0000CC000000}"/>
    <cellStyle name="Name" xfId="208" xr:uid="{00000000-0005-0000-0000-0000CD000000}"/>
    <cellStyle name="NewAcct" xfId="209" xr:uid="{00000000-0005-0000-0000-0000CE000000}"/>
    <cellStyle name="Normal" xfId="0" builtinId="0"/>
    <cellStyle name="Normal - Style1" xfId="210" xr:uid="{00000000-0005-0000-0000-0000D0000000}"/>
    <cellStyle name="Normal 2" xfId="211" xr:uid="{00000000-0005-0000-0000-0000D1000000}"/>
    <cellStyle name="Normal 2 2" xfId="160" xr:uid="{00000000-0005-0000-0000-0000D2000000}"/>
    <cellStyle name="Nothing" xfId="212" xr:uid="{00000000-0005-0000-0000-0000D3000000}"/>
    <cellStyle name="_x0018_omma" xfId="213" xr:uid="{00000000-0005-0000-0000-0000D4000000}"/>
    <cellStyle name="Percent" xfId="45" builtinId="5"/>
    <cellStyle name="Percent [0]" xfId="214" xr:uid="{00000000-0005-0000-0000-0000D6000000}"/>
    <cellStyle name="Percent [00]" xfId="215" xr:uid="{00000000-0005-0000-0000-0000D7000000}"/>
    <cellStyle name="Percent [2]" xfId="216" xr:uid="{00000000-0005-0000-0000-0000D8000000}"/>
    <cellStyle name="Percent 2" xfId="217" xr:uid="{00000000-0005-0000-0000-0000D9000000}"/>
    <cellStyle name="Percent 3" xfId="218" xr:uid="{00000000-0005-0000-0000-0000DA000000}"/>
    <cellStyle name="PERCENTAGE" xfId="219" xr:uid="{00000000-0005-0000-0000-0000DB000000}"/>
    <cellStyle name="PlainDollar" xfId="220" xr:uid="{00000000-0005-0000-0000-0000DC000000}"/>
    <cellStyle name="PlainDollarBoldwBorders" xfId="221" xr:uid="{00000000-0005-0000-0000-0000DD000000}"/>
    <cellStyle name="PrePop Currency (0)" xfId="222" xr:uid="{00000000-0005-0000-0000-0000DE000000}"/>
    <cellStyle name="PrePop Currency (2)" xfId="223" xr:uid="{00000000-0005-0000-0000-0000DF000000}"/>
    <cellStyle name="PrePop Units (0)" xfId="224" xr:uid="{00000000-0005-0000-0000-0000E0000000}"/>
    <cellStyle name="PrePop Units (1)" xfId="225" xr:uid="{00000000-0005-0000-0000-0000E1000000}"/>
    <cellStyle name="PrePop Units (2)" xfId="226" xr:uid="{00000000-0005-0000-0000-0000E2000000}"/>
    <cellStyle name="ResvFoodServiceOnly" xfId="227" xr:uid="{00000000-0005-0000-0000-0000E3000000}"/>
    <cellStyle name="RevList" xfId="228" xr:uid="{00000000-0005-0000-0000-0000E4000000}"/>
    <cellStyle name="SAPBEXaggData" xfId="229" xr:uid="{00000000-0005-0000-0000-0000E5000000}"/>
    <cellStyle name="SAPBEXaggDataEmph" xfId="230" xr:uid="{00000000-0005-0000-0000-0000E6000000}"/>
    <cellStyle name="SAPBEXaggExc1" xfId="231" xr:uid="{00000000-0005-0000-0000-0000E7000000}"/>
    <cellStyle name="SAPBEXaggExc1Emph" xfId="232" xr:uid="{00000000-0005-0000-0000-0000E8000000}"/>
    <cellStyle name="SAPBEXaggExc2" xfId="233" xr:uid="{00000000-0005-0000-0000-0000E9000000}"/>
    <cellStyle name="SAPBEXaggExc2Emph" xfId="234" xr:uid="{00000000-0005-0000-0000-0000EA000000}"/>
    <cellStyle name="SAPBEXaggItem" xfId="235" xr:uid="{00000000-0005-0000-0000-0000EB000000}"/>
    <cellStyle name="SAPBEXaggItemX" xfId="236" xr:uid="{00000000-0005-0000-0000-0000EC000000}"/>
    <cellStyle name="SAPBEXchaText" xfId="237" xr:uid="{00000000-0005-0000-0000-0000ED000000}"/>
    <cellStyle name="SAPBEXexcBad7" xfId="238" xr:uid="{00000000-0005-0000-0000-0000EE000000}"/>
    <cellStyle name="SAPBEXexcBad8" xfId="239" xr:uid="{00000000-0005-0000-0000-0000EF000000}"/>
    <cellStyle name="SAPBEXexcBad9" xfId="240" xr:uid="{00000000-0005-0000-0000-0000F0000000}"/>
    <cellStyle name="SAPBEXexcCritical4" xfId="241" xr:uid="{00000000-0005-0000-0000-0000F1000000}"/>
    <cellStyle name="SAPBEXexcCritical5" xfId="242" xr:uid="{00000000-0005-0000-0000-0000F2000000}"/>
    <cellStyle name="SAPBEXexcCritical6" xfId="243" xr:uid="{00000000-0005-0000-0000-0000F3000000}"/>
    <cellStyle name="SAPBEXexcGood1" xfId="244" xr:uid="{00000000-0005-0000-0000-0000F4000000}"/>
    <cellStyle name="SAPBEXexcGood2" xfId="245" xr:uid="{00000000-0005-0000-0000-0000F5000000}"/>
    <cellStyle name="SAPBEXexcGood3" xfId="246" xr:uid="{00000000-0005-0000-0000-0000F6000000}"/>
    <cellStyle name="SAPBEXfilterDrill" xfId="247" xr:uid="{00000000-0005-0000-0000-0000F7000000}"/>
    <cellStyle name="SAPBEXfilterItem" xfId="248" xr:uid="{00000000-0005-0000-0000-0000F8000000}"/>
    <cellStyle name="SAPBEXfilterText" xfId="249" xr:uid="{00000000-0005-0000-0000-0000F9000000}"/>
    <cellStyle name="SAPBEXformats" xfId="250" xr:uid="{00000000-0005-0000-0000-0000FA000000}"/>
    <cellStyle name="SAPBEXheaderData" xfId="251" xr:uid="{00000000-0005-0000-0000-0000FB000000}"/>
    <cellStyle name="SAPBEXheaderItem" xfId="252" xr:uid="{00000000-0005-0000-0000-0000FC000000}"/>
    <cellStyle name="SAPBEXheaderText" xfId="253" xr:uid="{00000000-0005-0000-0000-0000FD000000}"/>
    <cellStyle name="SAPBEXHLevel0" xfId="254" xr:uid="{00000000-0005-0000-0000-0000FE000000}"/>
    <cellStyle name="SAPBEXHLevel0X" xfId="255" xr:uid="{00000000-0005-0000-0000-0000FF000000}"/>
    <cellStyle name="SAPBEXHLevel1" xfId="256" xr:uid="{00000000-0005-0000-0000-000000010000}"/>
    <cellStyle name="SAPBEXHLevel1X" xfId="257" xr:uid="{00000000-0005-0000-0000-000001010000}"/>
    <cellStyle name="SAPBEXHLevel2" xfId="258" xr:uid="{00000000-0005-0000-0000-000002010000}"/>
    <cellStyle name="SAPBEXHLevel2X" xfId="259" xr:uid="{00000000-0005-0000-0000-000003010000}"/>
    <cellStyle name="SAPBEXHLevel3" xfId="260" xr:uid="{00000000-0005-0000-0000-000004010000}"/>
    <cellStyle name="SAPBEXHLevel3X" xfId="261" xr:uid="{00000000-0005-0000-0000-000005010000}"/>
    <cellStyle name="SAPBEXresData" xfId="262" xr:uid="{00000000-0005-0000-0000-000006010000}"/>
    <cellStyle name="SAPBEXresDataEmph" xfId="263" xr:uid="{00000000-0005-0000-0000-000007010000}"/>
    <cellStyle name="SAPBEXresExc1" xfId="264" xr:uid="{00000000-0005-0000-0000-000008010000}"/>
    <cellStyle name="SAPBEXresExc1Emph" xfId="265" xr:uid="{00000000-0005-0000-0000-000009010000}"/>
    <cellStyle name="SAPBEXresExc2" xfId="266" xr:uid="{00000000-0005-0000-0000-00000A010000}"/>
    <cellStyle name="SAPBEXresExc2Emph" xfId="267" xr:uid="{00000000-0005-0000-0000-00000B010000}"/>
    <cellStyle name="SAPBEXresItem" xfId="268" xr:uid="{00000000-0005-0000-0000-00000C010000}"/>
    <cellStyle name="SAPBEXresItemX" xfId="269" xr:uid="{00000000-0005-0000-0000-00000D010000}"/>
    <cellStyle name="SAPBEXstdData" xfId="270" xr:uid="{00000000-0005-0000-0000-00000E010000}"/>
    <cellStyle name="SAPBEXstdDataEmph" xfId="271" xr:uid="{00000000-0005-0000-0000-00000F010000}"/>
    <cellStyle name="SAPBEXstdExc1" xfId="272" xr:uid="{00000000-0005-0000-0000-000010010000}"/>
    <cellStyle name="SAPBEXstdExc1Emph" xfId="273" xr:uid="{00000000-0005-0000-0000-000011010000}"/>
    <cellStyle name="SAPBEXstdExc2" xfId="274" xr:uid="{00000000-0005-0000-0000-000012010000}"/>
    <cellStyle name="SAPBEXstdExc2Emph" xfId="275" xr:uid="{00000000-0005-0000-0000-000013010000}"/>
    <cellStyle name="SAPBEXstdItem" xfId="276" xr:uid="{00000000-0005-0000-0000-000014010000}"/>
    <cellStyle name="SAPBEXstdItemX" xfId="277" xr:uid="{00000000-0005-0000-0000-000015010000}"/>
    <cellStyle name="SAPBEXsubData" xfId="278" xr:uid="{00000000-0005-0000-0000-000016010000}"/>
    <cellStyle name="SAPBEXsubDataEmph" xfId="279" xr:uid="{00000000-0005-0000-0000-000017010000}"/>
    <cellStyle name="SAPBEXsubExc1" xfId="280" xr:uid="{00000000-0005-0000-0000-000018010000}"/>
    <cellStyle name="SAPBEXsubExc1Emph" xfId="281" xr:uid="{00000000-0005-0000-0000-000019010000}"/>
    <cellStyle name="SAPBEXsubExc2" xfId="282" xr:uid="{00000000-0005-0000-0000-00001A010000}"/>
    <cellStyle name="SAPBEXsubExc2Emph" xfId="283" xr:uid="{00000000-0005-0000-0000-00001B010000}"/>
    <cellStyle name="SAPBEXsubItem" xfId="284" xr:uid="{00000000-0005-0000-0000-00001C010000}"/>
    <cellStyle name="SAPBEXtitle" xfId="285" xr:uid="{00000000-0005-0000-0000-00001D010000}"/>
    <cellStyle name="SAPBEXundefined" xfId="286" xr:uid="{00000000-0005-0000-0000-00001E010000}"/>
    <cellStyle name="ScratchPad" xfId="287" xr:uid="{00000000-0005-0000-0000-00001F010000}"/>
    <cellStyle name="SSComma0" xfId="288" xr:uid="{00000000-0005-0000-0000-000020010000}"/>
    <cellStyle name="SSComma2" xfId="289" xr:uid="{00000000-0005-0000-0000-000021010000}"/>
    <cellStyle name="SSDecs3" xfId="290" xr:uid="{00000000-0005-0000-0000-000022010000}"/>
    <cellStyle name="SSDflt" xfId="291" xr:uid="{00000000-0005-0000-0000-000023010000}"/>
    <cellStyle name="SSDfltPct" xfId="292" xr:uid="{00000000-0005-0000-0000-000024010000}"/>
    <cellStyle name="SSDfltPct0" xfId="293" xr:uid="{00000000-0005-0000-0000-000025010000}"/>
    <cellStyle name="SSFixed2" xfId="294" xr:uid="{00000000-0005-0000-0000-000026010000}"/>
    <cellStyle name="Style 1" xfId="295" xr:uid="{00000000-0005-0000-0000-000027010000}"/>
    <cellStyle name="Style 26" xfId="296" xr:uid="{00000000-0005-0000-0000-000028010000}"/>
    <cellStyle name="Subtotal" xfId="297" xr:uid="{00000000-0005-0000-0000-000029010000}"/>
    <cellStyle name="Text Indent A" xfId="298" xr:uid="{00000000-0005-0000-0000-00002A010000}"/>
    <cellStyle name="Text Indent B" xfId="299" xr:uid="{00000000-0005-0000-0000-00002B010000}"/>
    <cellStyle name="Text Indent C" xfId="300" xr:uid="{00000000-0005-0000-0000-00002C010000}"/>
    <cellStyle name="Unused" xfId="301" xr:uid="{00000000-0005-0000-0000-00002D010000}"/>
    <cellStyle name="Update" xfId="302" xr:uid="{00000000-0005-0000-0000-00002E010000}"/>
    <cellStyle name="wrap" xfId="303" xr:uid="{00000000-0005-0000-0000-00002F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64"/>
  <sheetViews>
    <sheetView tabSelected="1" topLeftCell="A13" workbookViewId="0">
      <selection activeCell="B5" sqref="B5"/>
    </sheetView>
  </sheetViews>
  <sheetFormatPr defaultColWidth="9.109375" defaultRowHeight="13.8"/>
  <cols>
    <col min="1" max="1" width="9.109375" style="48"/>
    <col min="2" max="2" width="130.109375" style="1" customWidth="1"/>
    <col min="3" max="16384" width="9.109375" style="1"/>
  </cols>
  <sheetData>
    <row r="1" spans="1:2" ht="17.399999999999999">
      <c r="A1" s="317" t="s">
        <v>0</v>
      </c>
      <c r="B1" s="317"/>
    </row>
    <row r="2" spans="1:2">
      <c r="A2" s="318" t="s">
        <v>1</v>
      </c>
      <c r="B2" s="318"/>
    </row>
    <row r="3" spans="1:2" ht="28.5" customHeight="1">
      <c r="A3" s="47" t="s">
        <v>2</v>
      </c>
      <c r="B3" s="83" t="s">
        <v>3</v>
      </c>
    </row>
    <row r="4" spans="1:2" ht="18" customHeight="1">
      <c r="A4" s="47" t="s">
        <v>4</v>
      </c>
      <c r="B4" s="39" t="s">
        <v>5</v>
      </c>
    </row>
    <row r="5" spans="1:2" ht="15.6">
      <c r="A5" s="47" t="s">
        <v>6</v>
      </c>
      <c r="B5" s="39" t="s">
        <v>7</v>
      </c>
    </row>
    <row r="6" spans="1:2" ht="15.6">
      <c r="A6" s="47"/>
      <c r="B6" s="39"/>
    </row>
    <row r="7" spans="1:2" ht="15.6">
      <c r="A7" s="319" t="s">
        <v>8</v>
      </c>
      <c r="B7" s="319"/>
    </row>
    <row r="8" spans="1:2">
      <c r="B8" s="49"/>
    </row>
    <row r="9" spans="1:2" ht="15.6">
      <c r="A9" s="319" t="s">
        <v>9</v>
      </c>
      <c r="B9" s="319"/>
    </row>
    <row r="10" spans="1:2" ht="46.5" customHeight="1">
      <c r="A10" s="320" t="s">
        <v>10</v>
      </c>
      <c r="B10" s="320"/>
    </row>
    <row r="11" spans="1:2" s="52" customFormat="1" ht="49.5" customHeight="1">
      <c r="A11" s="50" t="s">
        <v>11</v>
      </c>
      <c r="B11" s="51" t="s">
        <v>12</v>
      </c>
    </row>
    <row r="12" spans="1:2" s="52" customFormat="1" ht="21" customHeight="1">
      <c r="A12" s="50" t="s">
        <v>11</v>
      </c>
      <c r="B12" s="51" t="s">
        <v>13</v>
      </c>
    </row>
    <row r="13" spans="1:2" s="52" customFormat="1" ht="195.75" customHeight="1">
      <c r="A13" s="50" t="s">
        <v>11</v>
      </c>
      <c r="B13" s="51" t="s">
        <v>14</v>
      </c>
    </row>
    <row r="14" spans="1:2" s="72" customFormat="1" ht="36.75" customHeight="1">
      <c r="A14" s="73" t="s">
        <v>15</v>
      </c>
    </row>
    <row r="15" spans="1:2" s="53" customFormat="1" ht="15" customHeight="1">
      <c r="A15" s="50"/>
      <c r="B15" s="40" t="s">
        <v>16</v>
      </c>
    </row>
    <row r="16" spans="1:2" s="53" customFormat="1" ht="16.2" customHeight="1">
      <c r="A16" s="50"/>
      <c r="B16" s="40" t="s">
        <v>17</v>
      </c>
    </row>
    <row r="17" spans="1:2" s="53" customFormat="1" ht="16.2" customHeight="1">
      <c r="A17" s="50"/>
      <c r="B17" s="74" t="s">
        <v>18</v>
      </c>
    </row>
    <row r="18" spans="1:2" ht="16.2" customHeight="1">
      <c r="B18" s="74" t="s">
        <v>19</v>
      </c>
    </row>
    <row r="19" spans="1:2" ht="16.2" customHeight="1">
      <c r="B19" s="74" t="s">
        <v>20</v>
      </c>
    </row>
    <row r="21" spans="1:2" ht="15.6">
      <c r="A21" s="74" t="s">
        <v>21</v>
      </c>
    </row>
    <row r="23" spans="1:2" ht="15.6" customHeight="1">
      <c r="B23" s="74" t="s">
        <v>22</v>
      </c>
    </row>
    <row r="24" spans="1:2" ht="15.6" customHeight="1">
      <c r="B24" s="74" t="s">
        <v>23</v>
      </c>
    </row>
    <row r="25" spans="1:2" ht="15.6" customHeight="1">
      <c r="B25" s="75" t="s">
        <v>24</v>
      </c>
    </row>
    <row r="26" spans="1:2" ht="15.6" customHeight="1">
      <c r="B26" s="74" t="s">
        <v>25</v>
      </c>
    </row>
    <row r="27" spans="1:2" ht="15.6" customHeight="1">
      <c r="B27" s="74" t="s">
        <v>26</v>
      </c>
    </row>
    <row r="28" spans="1:2" ht="15.6" customHeight="1">
      <c r="B28" s="74" t="s">
        <v>27</v>
      </c>
    </row>
    <row r="29" spans="1:2" ht="15.6" customHeight="1">
      <c r="B29" s="74" t="s">
        <v>28</v>
      </c>
    </row>
    <row r="30" spans="1:2" ht="15.6" customHeight="1">
      <c r="B30" s="74" t="s">
        <v>29</v>
      </c>
    </row>
    <row r="31" spans="1:2" ht="22.2" customHeight="1">
      <c r="B31" s="74"/>
    </row>
    <row r="32" spans="1:2" ht="22.2" customHeight="1">
      <c r="A32" s="79" t="s">
        <v>30</v>
      </c>
      <c r="B32" s="74"/>
    </row>
    <row r="33" spans="1:2" s="52" customFormat="1" ht="119.4" customHeight="1">
      <c r="A33" s="89" t="s">
        <v>31</v>
      </c>
      <c r="B33" s="135" t="s">
        <v>32</v>
      </c>
    </row>
    <row r="34" spans="1:2" s="136" customFormat="1" ht="66.75" customHeight="1">
      <c r="A34" s="89" t="s">
        <v>33</v>
      </c>
      <c r="B34" s="135" t="s">
        <v>34</v>
      </c>
    </row>
    <row r="35" spans="1:2" s="52" customFormat="1" ht="137.4" customHeight="1">
      <c r="A35" s="67" t="s">
        <v>35</v>
      </c>
      <c r="B35" s="51" t="s">
        <v>36</v>
      </c>
    </row>
    <row r="36" spans="1:2" ht="123.75" customHeight="1">
      <c r="A36" s="66" t="s">
        <v>37</v>
      </c>
      <c r="B36" s="71" t="s">
        <v>151</v>
      </c>
    </row>
    <row r="37" spans="1:2" s="52" customFormat="1" ht="54" customHeight="1">
      <c r="A37" s="66" t="s">
        <v>38</v>
      </c>
      <c r="B37" s="71" t="s">
        <v>152</v>
      </c>
    </row>
    <row r="38" spans="1:2" s="52" customFormat="1" ht="53.4" customHeight="1">
      <c r="A38" s="66" t="s">
        <v>39</v>
      </c>
      <c r="B38" s="88" t="s">
        <v>40</v>
      </c>
    </row>
    <row r="39" spans="1:2" s="52" customFormat="1" ht="76.5" customHeight="1">
      <c r="A39" s="66"/>
      <c r="B39" s="88" t="s">
        <v>41</v>
      </c>
    </row>
    <row r="40" spans="1:2" s="52" customFormat="1" ht="58.5" customHeight="1">
      <c r="A40" s="89" t="s">
        <v>42</v>
      </c>
      <c r="B40" s="90" t="s">
        <v>43</v>
      </c>
    </row>
    <row r="41" spans="1:2" s="52" customFormat="1" ht="56.4" customHeight="1">
      <c r="A41" s="67" t="s">
        <v>44</v>
      </c>
      <c r="B41" s="51" t="s">
        <v>45</v>
      </c>
    </row>
    <row r="42" spans="1:2" ht="78">
      <c r="A42" s="68" t="s">
        <v>46</v>
      </c>
      <c r="B42" s="78" t="s">
        <v>47</v>
      </c>
    </row>
    <row r="43" spans="1:2" ht="78" customHeight="1">
      <c r="A43" s="69" t="s">
        <v>48</v>
      </c>
      <c r="B43" s="84" t="s">
        <v>153</v>
      </c>
    </row>
    <row r="44" spans="1:2" ht="18" customHeight="1">
      <c r="A44" s="69"/>
      <c r="B44" s="41"/>
    </row>
    <row r="45" spans="1:2" ht="14.4" customHeight="1">
      <c r="A45" s="69"/>
      <c r="B45" s="77" t="s">
        <v>49</v>
      </c>
    </row>
    <row r="46" spans="1:2" ht="35.4" customHeight="1">
      <c r="A46" s="69"/>
      <c r="B46" s="75" t="s">
        <v>50</v>
      </c>
    </row>
    <row r="47" spans="1:2" ht="24" customHeight="1">
      <c r="A47" s="65"/>
      <c r="B47" s="80" t="s">
        <v>51</v>
      </c>
    </row>
    <row r="48" spans="1:2" ht="65.400000000000006" customHeight="1">
      <c r="A48" s="65"/>
      <c r="B48" s="91" t="s">
        <v>52</v>
      </c>
    </row>
    <row r="49" spans="1:2" ht="58.95" customHeight="1">
      <c r="A49" s="65"/>
      <c r="B49" s="78" t="s">
        <v>53</v>
      </c>
    </row>
    <row r="50" spans="1:2" ht="24" customHeight="1">
      <c r="A50" s="65"/>
      <c r="B50" s="76"/>
    </row>
    <row r="51" spans="1:2" ht="24" customHeight="1">
      <c r="A51" s="65"/>
      <c r="B51" s="77" t="s">
        <v>54</v>
      </c>
    </row>
    <row r="52" spans="1:2" ht="24" customHeight="1">
      <c r="A52" s="65"/>
      <c r="B52" s="81"/>
    </row>
    <row r="53" spans="1:2" ht="49.95" customHeight="1">
      <c r="A53" s="65"/>
      <c r="B53" s="77" t="s">
        <v>55</v>
      </c>
    </row>
    <row r="54" spans="1:2" ht="65.400000000000006" customHeight="1">
      <c r="B54" s="75" t="s">
        <v>56</v>
      </c>
    </row>
    <row r="55" spans="1:2" ht="41.4" customHeight="1">
      <c r="B55" s="77" t="s">
        <v>57</v>
      </c>
    </row>
    <row r="56" spans="1:2" ht="59.4" customHeight="1">
      <c r="B56" s="75" t="s">
        <v>58</v>
      </c>
    </row>
    <row r="57" spans="1:2" ht="117.6" customHeight="1">
      <c r="B57" s="75" t="s">
        <v>154</v>
      </c>
    </row>
    <row r="58" spans="1:2" ht="46.8">
      <c r="B58" s="77" t="s">
        <v>183</v>
      </c>
    </row>
    <row r="59" spans="1:2" ht="39.6" customHeight="1">
      <c r="B59" s="75" t="s">
        <v>59</v>
      </c>
    </row>
    <row r="60" spans="1:2" ht="66.75" customHeight="1">
      <c r="B60" s="75" t="s">
        <v>60</v>
      </c>
    </row>
    <row r="61" spans="1:2" ht="76.5" customHeight="1">
      <c r="B61" s="75" t="s">
        <v>61</v>
      </c>
    </row>
    <row r="62" spans="1:2" ht="104.25" customHeight="1">
      <c r="B62" s="75" t="s">
        <v>155</v>
      </c>
    </row>
    <row r="63" spans="1:2" ht="93.6">
      <c r="B63" s="75" t="s">
        <v>62</v>
      </c>
    </row>
    <row r="64" spans="1:2" ht="15.6">
      <c r="B64" s="75" t="s">
        <v>63</v>
      </c>
    </row>
  </sheetData>
  <mergeCells count="5">
    <mergeCell ref="A1:B1"/>
    <mergeCell ref="A2:B2"/>
    <mergeCell ref="A7:B7"/>
    <mergeCell ref="A9:B9"/>
    <mergeCell ref="A10:B10"/>
  </mergeCells>
  <pageMargins left="0.7" right="0.7" top="0.75" bottom="0.75" header="0.3" footer="0.3"/>
  <pageSetup scale="2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6"/>
  <sheetViews>
    <sheetView zoomScale="94" zoomScaleNormal="90" zoomScalePageLayoutView="125" workbookViewId="0">
      <pane ySplit="7" topLeftCell="A10" activePane="bottomLeft" state="frozen"/>
      <selection activeCell="G21" sqref="G21"/>
      <selection pane="bottomLeft" activeCell="L10" sqref="L10"/>
    </sheetView>
  </sheetViews>
  <sheetFormatPr defaultColWidth="8.6640625" defaultRowHeight="14.4"/>
  <cols>
    <col min="1" max="1" width="44.33203125" style="24" customWidth="1"/>
    <col min="2" max="2" width="23.5546875" style="1" customWidth="1"/>
    <col min="3" max="3" width="1.88671875" style="1" customWidth="1"/>
    <col min="4" max="4" width="12" style="1" customWidth="1"/>
    <col min="5" max="5" width="11.6640625" style="1" customWidth="1"/>
    <col min="6" max="6" width="15.33203125" style="1" customWidth="1"/>
    <col min="7" max="7" width="15.6640625" style="1" customWidth="1"/>
    <col min="8" max="10" width="14" style="1" customWidth="1"/>
    <col min="11" max="12" width="12.6640625" style="1" customWidth="1"/>
    <col min="13" max="14" width="15.88671875" style="1" customWidth="1"/>
    <col min="15" max="15" width="14" style="1" customWidth="1"/>
    <col min="16" max="17" width="15.88671875" style="1" customWidth="1"/>
    <col min="18" max="18" width="24.6640625" style="1" customWidth="1"/>
    <col min="20" max="16384" width="8.6640625" style="1"/>
  </cols>
  <sheetData>
    <row r="1" spans="1:19" ht="15.6">
      <c r="A1" s="85"/>
      <c r="F1" s="13"/>
    </row>
    <row r="2" spans="1:19" s="33" customFormat="1" ht="21.75" customHeight="1">
      <c r="A2" s="4" t="s">
        <v>64</v>
      </c>
      <c r="B2" s="4"/>
      <c r="C2" s="4"/>
      <c r="D2" s="4"/>
      <c r="E2" s="4"/>
      <c r="F2" s="4"/>
      <c r="G2" s="4"/>
      <c r="H2" s="4"/>
      <c r="I2" s="4"/>
      <c r="J2" s="4"/>
      <c r="K2" s="4"/>
      <c r="L2" s="4"/>
      <c r="M2" s="4"/>
      <c r="N2" s="4"/>
      <c r="O2" s="4"/>
      <c r="P2" s="158"/>
      <c r="Q2" s="158"/>
      <c r="S2" s="34"/>
    </row>
    <row r="3" spans="1:19" s="33" customFormat="1" ht="21.75" customHeight="1" thickBot="1">
      <c r="A3" s="4" t="s">
        <v>65</v>
      </c>
      <c r="B3" s="4"/>
      <c r="C3" s="4"/>
      <c r="D3" s="4"/>
      <c r="E3" s="4"/>
      <c r="F3" s="4"/>
      <c r="G3" s="4"/>
      <c r="H3" s="4"/>
      <c r="I3" s="4"/>
      <c r="J3" s="4"/>
      <c r="K3" s="4"/>
      <c r="L3" s="4"/>
      <c r="M3" s="4"/>
      <c r="N3" s="4"/>
      <c r="O3" s="4"/>
      <c r="P3" s="158"/>
      <c r="Q3" s="158"/>
      <c r="S3" s="34"/>
    </row>
    <row r="4" spans="1:19" ht="11.25" customHeight="1" thickBot="1">
      <c r="A4" s="93"/>
      <c r="B4" s="92"/>
      <c r="C4" s="99"/>
      <c r="D4" s="133"/>
      <c r="E4" s="134"/>
      <c r="F4" s="325"/>
      <c r="G4" s="325"/>
      <c r="H4" s="325"/>
      <c r="I4" s="149"/>
      <c r="J4" s="148"/>
      <c r="K4" s="134"/>
      <c r="L4" s="134"/>
      <c r="M4" s="134"/>
      <c r="N4" s="134"/>
      <c r="O4" s="148"/>
      <c r="P4" s="149"/>
      <c r="Q4" s="150"/>
    </row>
    <row r="5" spans="1:19" ht="27" customHeight="1" thickBot="1">
      <c r="A5" s="37"/>
      <c r="B5" s="38"/>
      <c r="C5" s="100"/>
      <c r="D5" s="138"/>
      <c r="E5" s="149"/>
      <c r="F5" s="149"/>
      <c r="G5" s="145"/>
      <c r="H5" s="145"/>
      <c r="I5" s="147"/>
      <c r="J5" s="144"/>
      <c r="K5" s="145"/>
      <c r="L5" s="145"/>
      <c r="M5" s="145"/>
      <c r="N5" s="145"/>
      <c r="O5" s="147"/>
      <c r="P5" s="145"/>
      <c r="Q5" s="147"/>
    </row>
    <row r="6" spans="1:19" ht="53.25" customHeight="1">
      <c r="A6" s="326" t="s">
        <v>67</v>
      </c>
      <c r="B6" s="328" t="s">
        <v>68</v>
      </c>
      <c r="C6" s="119"/>
      <c r="D6" s="330" t="s">
        <v>69</v>
      </c>
      <c r="E6" s="332" t="s">
        <v>70</v>
      </c>
      <c r="F6" s="334" t="s">
        <v>71</v>
      </c>
      <c r="G6" s="321" t="s">
        <v>72</v>
      </c>
      <c r="H6" s="323" t="s">
        <v>159</v>
      </c>
      <c r="I6" s="338" t="s">
        <v>160</v>
      </c>
      <c r="J6" s="330" t="s">
        <v>107</v>
      </c>
      <c r="K6" s="332" t="s">
        <v>108</v>
      </c>
      <c r="L6" s="340" t="s">
        <v>109</v>
      </c>
      <c r="M6" s="321" t="s">
        <v>110</v>
      </c>
      <c r="N6" s="336" t="s">
        <v>158</v>
      </c>
      <c r="O6" s="338" t="s">
        <v>157</v>
      </c>
      <c r="P6" s="342" t="s">
        <v>147</v>
      </c>
      <c r="Q6" s="338" t="s">
        <v>148</v>
      </c>
      <c r="R6" s="86" t="s">
        <v>150</v>
      </c>
    </row>
    <row r="7" spans="1:19" ht="15" thickBot="1">
      <c r="A7" s="327"/>
      <c r="B7" s="329"/>
      <c r="C7" s="120"/>
      <c r="D7" s="331"/>
      <c r="E7" s="333"/>
      <c r="F7" s="335"/>
      <c r="G7" s="322"/>
      <c r="H7" s="324"/>
      <c r="I7" s="339"/>
      <c r="J7" s="331"/>
      <c r="K7" s="333"/>
      <c r="L7" s="341"/>
      <c r="M7" s="322"/>
      <c r="N7" s="337"/>
      <c r="O7" s="339"/>
      <c r="P7" s="343"/>
      <c r="Q7" s="339"/>
    </row>
    <row r="8" spans="1:19">
      <c r="A8" s="121" t="s">
        <v>73</v>
      </c>
      <c r="B8" s="57"/>
      <c r="C8" s="5"/>
      <c r="D8" s="166"/>
      <c r="E8" s="165"/>
      <c r="F8" s="165"/>
      <c r="G8" s="165"/>
      <c r="H8" s="165"/>
      <c r="I8" s="191"/>
      <c r="J8" s="166"/>
      <c r="K8" s="165"/>
      <c r="L8" s="165"/>
      <c r="M8" s="165"/>
      <c r="N8" s="165"/>
      <c r="O8" s="191"/>
      <c r="P8" s="217"/>
      <c r="Q8" s="201"/>
    </row>
    <row r="9" spans="1:19">
      <c r="A9" s="27"/>
      <c r="B9" s="22" t="s">
        <v>74</v>
      </c>
      <c r="C9" s="29"/>
      <c r="D9" s="244"/>
      <c r="E9" s="126"/>
      <c r="F9" s="127">
        <f>SUM(G9,H9)</f>
        <v>0</v>
      </c>
      <c r="G9" s="242"/>
      <c r="H9" s="178"/>
      <c r="I9" s="193"/>
      <c r="J9" s="216"/>
      <c r="K9" s="126"/>
      <c r="L9" s="127">
        <f>SUM(M9,N9)</f>
        <v>0</v>
      </c>
      <c r="M9" s="242"/>
      <c r="N9" s="178"/>
      <c r="O9" s="193"/>
      <c r="P9" s="243">
        <f t="shared" ref="P9:Q11" si="0">SUM(G9,M9)</f>
        <v>0</v>
      </c>
      <c r="Q9" s="219">
        <f t="shared" si="0"/>
        <v>0</v>
      </c>
    </row>
    <row r="10" spans="1:19">
      <c r="A10" s="27"/>
      <c r="B10" s="22"/>
      <c r="C10" s="29"/>
      <c r="D10" s="187"/>
      <c r="E10" s="54"/>
      <c r="F10" s="21">
        <f>SUM(G10,H10)</f>
        <v>0</v>
      </c>
      <c r="G10" s="232"/>
      <c r="H10" s="152"/>
      <c r="I10" s="188"/>
      <c r="J10" s="214"/>
      <c r="K10" s="54"/>
      <c r="L10" s="21">
        <f>SUM(M10,N10)</f>
        <v>0</v>
      </c>
      <c r="M10" s="232"/>
      <c r="N10" s="152"/>
      <c r="O10" s="188"/>
      <c r="P10" s="235">
        <f t="shared" si="0"/>
        <v>0</v>
      </c>
      <c r="Q10" s="220">
        <f t="shared" si="0"/>
        <v>0</v>
      </c>
    </row>
    <row r="11" spans="1:19">
      <c r="A11" s="59" t="s">
        <v>75</v>
      </c>
      <c r="B11" s="60"/>
      <c r="C11" s="26"/>
      <c r="D11" s="189"/>
      <c r="E11" s="172"/>
      <c r="F11" s="177">
        <f>SUM(F9:F10)</f>
        <v>0</v>
      </c>
      <c r="G11" s="161">
        <f>SUM(G9:G10)</f>
        <v>0</v>
      </c>
      <c r="H11" s="161">
        <f>SUM(H9:H10)</f>
        <v>0</v>
      </c>
      <c r="I11" s="170"/>
      <c r="J11" s="215"/>
      <c r="K11" s="173"/>
      <c r="L11" s="162">
        <f>SUM(L9:L10)</f>
        <v>0</v>
      </c>
      <c r="M11" s="161">
        <f>SUM(M9:M10)</f>
        <v>0</v>
      </c>
      <c r="N11" s="162">
        <f>SUM(N9:N10)</f>
        <v>0</v>
      </c>
      <c r="O11" s="196"/>
      <c r="P11" s="215">
        <f t="shared" si="0"/>
        <v>0</v>
      </c>
      <c r="Q11" s="170">
        <f t="shared" si="0"/>
        <v>0</v>
      </c>
      <c r="R11" s="14"/>
    </row>
    <row r="12" spans="1:19">
      <c r="A12" s="28" t="s">
        <v>76</v>
      </c>
      <c r="B12" s="57"/>
      <c r="C12" s="5"/>
      <c r="D12" s="190"/>
      <c r="E12" s="165"/>
      <c r="F12" s="165"/>
      <c r="G12" s="165"/>
      <c r="H12" s="165"/>
      <c r="I12" s="191"/>
      <c r="J12" s="166"/>
      <c r="K12" s="165"/>
      <c r="L12" s="165"/>
      <c r="M12" s="165"/>
      <c r="N12" s="165"/>
      <c r="O12" s="191"/>
      <c r="P12" s="217"/>
      <c r="Q12" s="201"/>
    </row>
    <row r="13" spans="1:19">
      <c r="A13" s="27"/>
      <c r="B13" s="22" t="s">
        <v>77</v>
      </c>
      <c r="C13" s="29"/>
      <c r="D13" s="192"/>
      <c r="E13" s="126"/>
      <c r="F13" s="127">
        <f>SUM(G13,H13)</f>
        <v>0</v>
      </c>
      <c r="G13" s="242"/>
      <c r="H13" s="178"/>
      <c r="I13" s="193"/>
      <c r="J13" s="216"/>
      <c r="K13" s="126"/>
      <c r="L13" s="127">
        <f>SUM(M13,N13)</f>
        <v>0</v>
      </c>
      <c r="M13" s="242"/>
      <c r="N13" s="178"/>
      <c r="O13" s="193"/>
      <c r="P13" s="243">
        <f t="shared" ref="P13:Q15" si="1">SUM(G13,M13)</f>
        <v>0</v>
      </c>
      <c r="Q13" s="219">
        <f t="shared" si="1"/>
        <v>0</v>
      </c>
    </row>
    <row r="14" spans="1:19">
      <c r="A14" s="27"/>
      <c r="B14" s="22"/>
      <c r="C14" s="29"/>
      <c r="D14" s="194"/>
      <c r="E14" s="54"/>
      <c r="F14" s="21">
        <f>SUM(G14,H14)</f>
        <v>0</v>
      </c>
      <c r="G14" s="232"/>
      <c r="H14" s="152"/>
      <c r="I14" s="188"/>
      <c r="J14" s="214"/>
      <c r="K14" s="54"/>
      <c r="L14" s="21">
        <f>SUM(M14,N14)</f>
        <v>0</v>
      </c>
      <c r="M14" s="232"/>
      <c r="N14" s="152"/>
      <c r="O14" s="188"/>
      <c r="P14" s="235">
        <f t="shared" si="1"/>
        <v>0</v>
      </c>
      <c r="Q14" s="220">
        <f t="shared" si="1"/>
        <v>0</v>
      </c>
    </row>
    <row r="15" spans="1:19">
      <c r="A15" s="59" t="s">
        <v>78</v>
      </c>
      <c r="B15" s="60"/>
      <c r="C15" s="26"/>
      <c r="D15" s="195"/>
      <c r="E15" s="164"/>
      <c r="F15" s="162">
        <f>SUM(F13:F14)</f>
        <v>0</v>
      </c>
      <c r="G15" s="161">
        <f>SUM(G13:G14)</f>
        <v>0</v>
      </c>
      <c r="H15" s="162">
        <f>SUM(H13:H14)</f>
        <v>0</v>
      </c>
      <c r="I15" s="196"/>
      <c r="J15" s="215"/>
      <c r="K15" s="164"/>
      <c r="L15" s="162">
        <f>SUM(L13:L14)</f>
        <v>0</v>
      </c>
      <c r="M15" s="161">
        <f>SUM(M13:M14)</f>
        <v>0</v>
      </c>
      <c r="N15" s="162">
        <f>SUM(N13:N14)</f>
        <v>0</v>
      </c>
      <c r="O15" s="196"/>
      <c r="P15" s="215">
        <f t="shared" si="1"/>
        <v>0</v>
      </c>
      <c r="Q15" s="170">
        <f t="shared" si="1"/>
        <v>0</v>
      </c>
      <c r="R15" s="14"/>
    </row>
    <row r="16" spans="1:19">
      <c r="A16" s="28" t="s">
        <v>79</v>
      </c>
      <c r="B16" s="32"/>
      <c r="C16" s="30"/>
      <c r="D16" s="197"/>
      <c r="E16" s="56"/>
      <c r="F16" s="165"/>
      <c r="G16" s="165"/>
      <c r="H16" s="165"/>
      <c r="I16" s="191"/>
      <c r="J16" s="166"/>
      <c r="K16" s="56"/>
      <c r="L16" s="165"/>
      <c r="M16" s="165"/>
      <c r="N16" s="165"/>
      <c r="O16" s="191"/>
      <c r="P16" s="217"/>
      <c r="Q16" s="201"/>
      <c r="R16" s="15"/>
    </row>
    <row r="17" spans="1:18">
      <c r="A17" s="27"/>
      <c r="B17" s="22" t="s">
        <v>80</v>
      </c>
      <c r="C17" s="30"/>
      <c r="D17" s="198"/>
      <c r="E17" s="126"/>
      <c r="F17" s="127">
        <f>SUM(G17,H17)</f>
        <v>0</v>
      </c>
      <c r="G17" s="242"/>
      <c r="H17" s="178"/>
      <c r="I17" s="193"/>
      <c r="J17" s="216"/>
      <c r="K17" s="126"/>
      <c r="L17" s="127">
        <f>SUM(M17,N17)</f>
        <v>0</v>
      </c>
      <c r="M17" s="242"/>
      <c r="N17" s="178"/>
      <c r="O17" s="193"/>
      <c r="P17" s="243">
        <f t="shared" ref="P17:Q19" si="2">SUM(G17,M17)</f>
        <v>0</v>
      </c>
      <c r="Q17" s="219">
        <f t="shared" si="2"/>
        <v>0</v>
      </c>
    </row>
    <row r="18" spans="1:18">
      <c r="A18" s="27"/>
      <c r="B18" s="22"/>
      <c r="C18" s="30"/>
      <c r="D18" s="199"/>
      <c r="E18" s="54"/>
      <c r="F18" s="21">
        <f>SUM(G18,H18)</f>
        <v>0</v>
      </c>
      <c r="G18" s="232"/>
      <c r="H18" s="152"/>
      <c r="I18" s="188"/>
      <c r="J18" s="214"/>
      <c r="K18" s="54"/>
      <c r="L18" s="21">
        <f>SUM(M18,N18)</f>
        <v>0</v>
      </c>
      <c r="M18" s="232"/>
      <c r="N18" s="152"/>
      <c r="O18" s="188"/>
      <c r="P18" s="235">
        <f t="shared" si="2"/>
        <v>0</v>
      </c>
      <c r="Q18" s="220">
        <f t="shared" si="2"/>
        <v>0</v>
      </c>
    </row>
    <row r="19" spans="1:18">
      <c r="A19" s="59" t="s">
        <v>81</v>
      </c>
      <c r="B19" s="60"/>
      <c r="C19" s="26"/>
      <c r="D19" s="195"/>
      <c r="E19" s="164"/>
      <c r="F19" s="162">
        <f>SUM(F17:F18)</f>
        <v>0</v>
      </c>
      <c r="G19" s="161">
        <f t="shared" ref="G19:H19" si="3">SUM(G17:G18)</f>
        <v>0</v>
      </c>
      <c r="H19" s="176">
        <f t="shared" si="3"/>
        <v>0</v>
      </c>
      <c r="I19" s="196"/>
      <c r="J19" s="215"/>
      <c r="K19" s="164"/>
      <c r="L19" s="162">
        <f>SUM(L17:L18)</f>
        <v>0</v>
      </c>
      <c r="M19" s="161">
        <f t="shared" ref="M19:N19" si="4">SUM(M17:M18)</f>
        <v>0</v>
      </c>
      <c r="N19" s="162">
        <f t="shared" si="4"/>
        <v>0</v>
      </c>
      <c r="O19" s="196"/>
      <c r="P19" s="215">
        <f t="shared" si="2"/>
        <v>0</v>
      </c>
      <c r="Q19" s="170">
        <f t="shared" si="2"/>
        <v>0</v>
      </c>
      <c r="R19" s="14"/>
    </row>
    <row r="20" spans="1:18" ht="15" customHeight="1">
      <c r="A20" s="183" t="s">
        <v>149</v>
      </c>
      <c r="B20" s="87"/>
      <c r="C20" s="30"/>
      <c r="D20" s="200"/>
      <c r="E20" s="56"/>
      <c r="F20" s="175"/>
      <c r="G20" s="175"/>
      <c r="H20" s="175"/>
      <c r="I20" s="201"/>
      <c r="J20" s="217"/>
      <c r="K20" s="56"/>
      <c r="L20" s="175"/>
      <c r="M20" s="175"/>
      <c r="N20" s="175"/>
      <c r="O20" s="201"/>
      <c r="P20" s="217"/>
      <c r="Q20" s="201"/>
      <c r="R20" s="15"/>
    </row>
    <row r="21" spans="1:18">
      <c r="A21" s="27"/>
      <c r="B21" s="22" t="s">
        <v>83</v>
      </c>
      <c r="C21" s="29"/>
      <c r="D21" s="202"/>
      <c r="E21" s="126"/>
      <c r="F21" s="127">
        <f>SUM(G21,H21)</f>
        <v>0</v>
      </c>
      <c r="G21" s="242"/>
      <c r="H21" s="178"/>
      <c r="I21" s="193"/>
      <c r="J21" s="216"/>
      <c r="K21" s="126"/>
      <c r="L21" s="127">
        <f>SUM(M21,N21)</f>
        <v>0</v>
      </c>
      <c r="M21" s="242"/>
      <c r="N21" s="178"/>
      <c r="O21" s="193"/>
      <c r="P21" s="243">
        <f t="shared" ref="P21:Q23" si="5">SUM(G21,M21)</f>
        <v>0</v>
      </c>
      <c r="Q21" s="219">
        <f t="shared" si="5"/>
        <v>0</v>
      </c>
    </row>
    <row r="22" spans="1:18">
      <c r="A22" s="94"/>
      <c r="B22" s="95"/>
      <c r="C22" s="29"/>
      <c r="D22" s="194"/>
      <c r="E22" s="96"/>
      <c r="F22" s="21">
        <f>SUM(G22,H22)</f>
        <v>0</v>
      </c>
      <c r="G22" s="232"/>
      <c r="H22" s="157"/>
      <c r="I22" s="203"/>
      <c r="J22" s="218"/>
      <c r="K22" s="96"/>
      <c r="L22" s="21">
        <f>SUM(M22,N22)</f>
        <v>0</v>
      </c>
      <c r="M22" s="232"/>
      <c r="N22" s="157"/>
      <c r="O22" s="203"/>
      <c r="P22" s="235">
        <f t="shared" si="5"/>
        <v>0</v>
      </c>
      <c r="Q22" s="220">
        <f t="shared" si="5"/>
        <v>0</v>
      </c>
    </row>
    <row r="23" spans="1:18">
      <c r="A23" s="59" t="s">
        <v>84</v>
      </c>
      <c r="B23" s="60"/>
      <c r="C23" s="26"/>
      <c r="D23" s="195"/>
      <c r="E23" s="164"/>
      <c r="F23" s="177">
        <f>F21</f>
        <v>0</v>
      </c>
      <c r="G23" s="161">
        <f>SUM(G21:G22)</f>
        <v>0</v>
      </c>
      <c r="H23" s="162">
        <f t="shared" ref="H23:N23" si="6">H21</f>
        <v>0</v>
      </c>
      <c r="I23" s="196"/>
      <c r="J23" s="215"/>
      <c r="K23" s="164"/>
      <c r="L23" s="162">
        <f>L21</f>
        <v>0</v>
      </c>
      <c r="M23" s="161">
        <f>SUM(M21:M22)</f>
        <v>0</v>
      </c>
      <c r="N23" s="161">
        <f t="shared" si="6"/>
        <v>0</v>
      </c>
      <c r="O23" s="170"/>
      <c r="P23" s="215">
        <f t="shared" si="5"/>
        <v>0</v>
      </c>
      <c r="Q23" s="170">
        <f t="shared" si="5"/>
        <v>0</v>
      </c>
      <c r="R23" s="14"/>
    </row>
    <row r="24" spans="1:18">
      <c r="A24" s="28" t="s">
        <v>85</v>
      </c>
      <c r="B24" s="32"/>
      <c r="C24" s="30"/>
      <c r="D24" s="197"/>
      <c r="E24" s="56"/>
      <c r="F24" s="165"/>
      <c r="G24" s="165"/>
      <c r="H24" s="165"/>
      <c r="I24" s="191"/>
      <c r="J24" s="166"/>
      <c r="K24" s="56"/>
      <c r="L24" s="165"/>
      <c r="M24" s="165"/>
      <c r="N24" s="165"/>
      <c r="O24" s="191"/>
      <c r="P24" s="217"/>
      <c r="Q24" s="201"/>
    </row>
    <row r="25" spans="1:18">
      <c r="A25" s="27"/>
      <c r="B25" s="22" t="s">
        <v>83</v>
      </c>
      <c r="C25" s="29"/>
      <c r="D25" s="198"/>
      <c r="E25" s="126"/>
      <c r="F25" s="127">
        <f>SUM(G25,H25)</f>
        <v>0</v>
      </c>
      <c r="G25" s="242"/>
      <c r="H25" s="178"/>
      <c r="I25" s="193"/>
      <c r="J25" s="216"/>
      <c r="K25" s="126"/>
      <c r="L25" s="127">
        <f>SUM(M25,N25)</f>
        <v>0</v>
      </c>
      <c r="M25" s="242"/>
      <c r="N25" s="178"/>
      <c r="O25" s="219"/>
      <c r="P25" s="243">
        <f t="shared" ref="P25:Q27" si="7">SUM(G25,M25)</f>
        <v>0</v>
      </c>
      <c r="Q25" s="219">
        <f t="shared" si="7"/>
        <v>0</v>
      </c>
    </row>
    <row r="26" spans="1:18">
      <c r="A26" s="27"/>
      <c r="B26" s="22"/>
      <c r="C26" s="29"/>
      <c r="D26" s="199"/>
      <c r="E26" s="54"/>
      <c r="F26" s="21">
        <f>SUM(G26,H26)</f>
        <v>0</v>
      </c>
      <c r="G26" s="232"/>
      <c r="H26" s="152"/>
      <c r="I26" s="188"/>
      <c r="J26" s="214"/>
      <c r="K26" s="54"/>
      <c r="L26" s="21">
        <f>SUM(M26,N26)</f>
        <v>0</v>
      </c>
      <c r="M26" s="232"/>
      <c r="N26" s="152"/>
      <c r="O26" s="220"/>
      <c r="P26" s="235">
        <f t="shared" si="7"/>
        <v>0</v>
      </c>
      <c r="Q26" s="220">
        <f t="shared" si="7"/>
        <v>0</v>
      </c>
    </row>
    <row r="27" spans="1:18" ht="16.2" customHeight="1">
      <c r="A27" s="59" t="s">
        <v>86</v>
      </c>
      <c r="B27" s="60"/>
      <c r="C27" s="26"/>
      <c r="D27" s="189"/>
      <c r="E27" s="172"/>
      <c r="F27" s="162">
        <f>SUM(F25:F26)</f>
        <v>0</v>
      </c>
      <c r="G27" s="161">
        <f t="shared" ref="G27:H27" si="8">SUM(G25:G26)</f>
        <v>0</v>
      </c>
      <c r="H27" s="162">
        <f t="shared" si="8"/>
        <v>0</v>
      </c>
      <c r="I27" s="170"/>
      <c r="J27" s="168"/>
      <c r="K27" s="172"/>
      <c r="L27" s="162">
        <f>SUM(L25:L26)</f>
        <v>0</v>
      </c>
      <c r="M27" s="161">
        <f t="shared" ref="M27:N27" si="9">SUM(M25:M26)</f>
        <v>0</v>
      </c>
      <c r="N27" s="161">
        <f t="shared" si="9"/>
        <v>0</v>
      </c>
      <c r="O27" s="170"/>
      <c r="P27" s="215">
        <f t="shared" si="7"/>
        <v>0</v>
      </c>
      <c r="Q27" s="170">
        <f t="shared" si="7"/>
        <v>0</v>
      </c>
      <c r="R27" s="14"/>
    </row>
    <row r="28" spans="1:18" ht="17.7" customHeight="1">
      <c r="A28" s="28" t="s">
        <v>87</v>
      </c>
      <c r="B28" s="32"/>
      <c r="C28" s="30"/>
      <c r="D28" s="197"/>
      <c r="E28" s="56"/>
      <c r="F28" s="165"/>
      <c r="G28" s="165"/>
      <c r="H28" s="165"/>
      <c r="I28" s="191"/>
      <c r="J28" s="166"/>
      <c r="K28" s="56"/>
      <c r="L28" s="165"/>
      <c r="M28" s="165"/>
      <c r="N28" s="165"/>
      <c r="O28" s="191"/>
      <c r="P28" s="217"/>
      <c r="Q28" s="201"/>
    </row>
    <row r="29" spans="1:18">
      <c r="A29" s="27"/>
      <c r="B29" s="22" t="s">
        <v>88</v>
      </c>
      <c r="C29" s="29"/>
      <c r="D29" s="198"/>
      <c r="E29" s="245"/>
      <c r="F29" s="127">
        <f>SUM(G29,H29)</f>
        <v>0</v>
      </c>
      <c r="G29" s="242"/>
      <c r="H29" s="178"/>
      <c r="I29" s="193"/>
      <c r="J29" s="216"/>
      <c r="K29" s="245"/>
      <c r="L29" s="127">
        <f>SUM(M29,N29)</f>
        <v>0</v>
      </c>
      <c r="M29" s="242"/>
      <c r="N29" s="178"/>
      <c r="O29" s="219"/>
      <c r="P29" s="243">
        <f t="shared" ref="P29:Q31" si="10">SUM(G29,M29)</f>
        <v>0</v>
      </c>
      <c r="Q29" s="219">
        <f t="shared" si="10"/>
        <v>0</v>
      </c>
      <c r="R29" s="16"/>
    </row>
    <row r="30" spans="1:18">
      <c r="A30" s="94"/>
      <c r="B30" s="95"/>
      <c r="C30" s="29"/>
      <c r="D30" s="194"/>
      <c r="E30" s="97"/>
      <c r="F30" s="21">
        <f>SUM(G30,H30)</f>
        <v>0</v>
      </c>
      <c r="G30" s="232"/>
      <c r="H30" s="157"/>
      <c r="I30" s="203"/>
      <c r="J30" s="218"/>
      <c r="K30" s="97"/>
      <c r="L30" s="21">
        <f>SUM(M30,N30)</f>
        <v>0</v>
      </c>
      <c r="M30" s="232"/>
      <c r="N30" s="157"/>
      <c r="O30" s="221"/>
      <c r="P30" s="235">
        <f t="shared" si="10"/>
        <v>0</v>
      </c>
      <c r="Q30" s="220">
        <f t="shared" si="10"/>
        <v>0</v>
      </c>
      <c r="R30" s="16"/>
    </row>
    <row r="31" spans="1:18">
      <c r="A31" s="59" t="s">
        <v>89</v>
      </c>
      <c r="B31" s="60"/>
      <c r="C31" s="26"/>
      <c r="D31" s="189"/>
      <c r="E31" s="172"/>
      <c r="F31" s="162">
        <f>SUM(F26:F29)</f>
        <v>0</v>
      </c>
      <c r="G31" s="161">
        <f>SUM(G29:G30)</f>
        <v>0</v>
      </c>
      <c r="H31" s="162">
        <f t="shared" ref="H31:N31" si="11">SUM(H26:H29)</f>
        <v>0</v>
      </c>
      <c r="I31" s="170"/>
      <c r="J31" s="168"/>
      <c r="K31" s="172"/>
      <c r="L31" s="162">
        <f>SUM(L26:L29)</f>
        <v>0</v>
      </c>
      <c r="M31" s="161">
        <f>SUM(M29:M30)</f>
        <v>0</v>
      </c>
      <c r="N31" s="161">
        <f t="shared" si="11"/>
        <v>0</v>
      </c>
      <c r="O31" s="170"/>
      <c r="P31" s="215">
        <f t="shared" si="10"/>
        <v>0</v>
      </c>
      <c r="Q31" s="170">
        <f t="shared" si="10"/>
        <v>0</v>
      </c>
      <c r="R31" s="14"/>
    </row>
    <row r="32" spans="1:18" ht="19.95" customHeight="1">
      <c r="A32" s="28" t="s">
        <v>90</v>
      </c>
      <c r="B32" s="32"/>
      <c r="C32" s="30"/>
      <c r="D32" s="197"/>
      <c r="E32" s="56"/>
      <c r="F32" s="165"/>
      <c r="G32" s="165"/>
      <c r="H32" s="165"/>
      <c r="I32" s="191"/>
      <c r="J32" s="166"/>
      <c r="K32" s="56"/>
      <c r="L32" s="165"/>
      <c r="M32" s="165"/>
      <c r="N32" s="165"/>
      <c r="O32" s="191"/>
      <c r="P32" s="217"/>
      <c r="Q32" s="201"/>
    </row>
    <row r="33" spans="1:19">
      <c r="A33" s="27"/>
      <c r="B33" s="22"/>
      <c r="C33" s="29"/>
      <c r="D33" s="198"/>
      <c r="E33" s="245"/>
      <c r="F33" s="127">
        <f>SUM(G33,H33)</f>
        <v>0</v>
      </c>
      <c r="G33" s="242"/>
      <c r="H33" s="178"/>
      <c r="I33" s="193"/>
      <c r="J33" s="216"/>
      <c r="K33" s="245"/>
      <c r="L33" s="127">
        <f>SUM(M33,N33)</f>
        <v>0</v>
      </c>
      <c r="M33" s="242"/>
      <c r="N33" s="178"/>
      <c r="O33" s="219"/>
      <c r="P33" s="243">
        <f t="shared" ref="P33:Q35" si="12">SUM(G33,M33)</f>
        <v>0</v>
      </c>
      <c r="Q33" s="219">
        <f t="shared" si="12"/>
        <v>0</v>
      </c>
      <c r="R33" s="16"/>
    </row>
    <row r="34" spans="1:19">
      <c r="A34" s="94"/>
      <c r="B34" s="95"/>
      <c r="C34" s="29"/>
      <c r="D34" s="194"/>
      <c r="E34" s="97"/>
      <c r="F34" s="21">
        <f>SUM(G34,H34)</f>
        <v>0</v>
      </c>
      <c r="G34" s="232"/>
      <c r="H34" s="157"/>
      <c r="I34" s="203"/>
      <c r="J34" s="218"/>
      <c r="K34" s="97"/>
      <c r="L34" s="21">
        <f>SUM(M34,N34)</f>
        <v>0</v>
      </c>
      <c r="M34" s="232"/>
      <c r="N34" s="157"/>
      <c r="O34" s="221"/>
      <c r="P34" s="235">
        <f t="shared" si="12"/>
        <v>0</v>
      </c>
      <c r="Q34" s="220">
        <f t="shared" si="12"/>
        <v>0</v>
      </c>
      <c r="R34" s="16"/>
    </row>
    <row r="35" spans="1:19">
      <c r="A35" s="59" t="s">
        <v>91</v>
      </c>
      <c r="B35" s="60"/>
      <c r="C35" s="26"/>
      <c r="D35" s="189"/>
      <c r="E35" s="172"/>
      <c r="F35" s="162">
        <f>SUM(F29:F33)</f>
        <v>0</v>
      </c>
      <c r="G35" s="161">
        <f>SUM(G33:G34)</f>
        <v>0</v>
      </c>
      <c r="H35" s="162">
        <f t="shared" ref="H35:N35" si="13">SUM(H29:H33)</f>
        <v>0</v>
      </c>
      <c r="I35" s="170"/>
      <c r="J35" s="168"/>
      <c r="K35" s="172"/>
      <c r="L35" s="162">
        <f>SUM(L29:L33)</f>
        <v>0</v>
      </c>
      <c r="M35" s="161">
        <f>SUM(M33:M34)</f>
        <v>0</v>
      </c>
      <c r="N35" s="161">
        <f t="shared" si="13"/>
        <v>0</v>
      </c>
      <c r="O35" s="170"/>
      <c r="P35" s="215">
        <f t="shared" si="12"/>
        <v>0</v>
      </c>
      <c r="Q35" s="170">
        <f t="shared" si="12"/>
        <v>0</v>
      </c>
      <c r="R35" s="14"/>
    </row>
    <row r="36" spans="1:19" ht="19.95" customHeight="1">
      <c r="A36" s="28" t="s">
        <v>92</v>
      </c>
      <c r="B36" s="32"/>
      <c r="C36" s="30"/>
      <c r="D36" s="197"/>
      <c r="E36" s="56"/>
      <c r="F36" s="165"/>
      <c r="G36" s="165"/>
      <c r="H36" s="165"/>
      <c r="I36" s="191"/>
      <c r="J36" s="166"/>
      <c r="K36" s="56"/>
      <c r="L36" s="165"/>
      <c r="M36" s="165"/>
      <c r="N36" s="165"/>
      <c r="O36" s="191"/>
      <c r="P36" s="217"/>
      <c r="Q36" s="201"/>
    </row>
    <row r="37" spans="1:19">
      <c r="A37" s="27"/>
      <c r="B37" s="22"/>
      <c r="C37" s="31"/>
      <c r="D37" s="202"/>
      <c r="E37" s="241"/>
      <c r="F37" s="127">
        <f>SUM(G37,H37)</f>
        <v>0</v>
      </c>
      <c r="G37" s="242"/>
      <c r="H37" s="178"/>
      <c r="I37" s="193"/>
      <c r="J37" s="216"/>
      <c r="K37" s="241"/>
      <c r="L37" s="127">
        <f>SUM(M37,N37)</f>
        <v>0</v>
      </c>
      <c r="M37" s="242"/>
      <c r="N37" s="178"/>
      <c r="O37" s="219"/>
      <c r="P37" s="243">
        <f t="shared" ref="P37:Q39" si="14">SUM(G37,M37)</f>
        <v>0</v>
      </c>
      <c r="Q37" s="219">
        <f t="shared" si="14"/>
        <v>0</v>
      </c>
    </row>
    <row r="38" spans="1:19">
      <c r="A38" s="27"/>
      <c r="B38" s="22"/>
      <c r="C38" s="31"/>
      <c r="D38" s="194"/>
      <c r="E38" s="55"/>
      <c r="F38" s="21">
        <f>SUM(G38,H38)</f>
        <v>0</v>
      </c>
      <c r="G38" s="232"/>
      <c r="H38" s="152"/>
      <c r="I38" s="188"/>
      <c r="J38" s="214"/>
      <c r="K38" s="55"/>
      <c r="L38" s="21">
        <f>SUM(M38,N38)</f>
        <v>0</v>
      </c>
      <c r="M38" s="232"/>
      <c r="N38" s="152"/>
      <c r="O38" s="188"/>
      <c r="P38" s="235">
        <f t="shared" si="14"/>
        <v>0</v>
      </c>
      <c r="Q38" s="220">
        <f t="shared" si="14"/>
        <v>0</v>
      </c>
    </row>
    <row r="39" spans="1:19" ht="16.2" customHeight="1">
      <c r="A39" s="59" t="s">
        <v>93</v>
      </c>
      <c r="B39" s="60"/>
      <c r="C39" s="26"/>
      <c r="D39" s="204"/>
      <c r="E39" s="61"/>
      <c r="F39" s="62">
        <f>SUM(F37:F38)</f>
        <v>0</v>
      </c>
      <c r="G39" s="159">
        <f>SUM(G37:G38)</f>
        <v>0</v>
      </c>
      <c r="H39" s="62">
        <f t="shared" ref="H39:N39" si="15">SUM(H37:H38)</f>
        <v>0</v>
      </c>
      <c r="I39" s="160"/>
      <c r="J39" s="63"/>
      <c r="K39" s="61"/>
      <c r="L39" s="62">
        <f>SUM(L37:L38)</f>
        <v>0</v>
      </c>
      <c r="M39" s="159">
        <f>SUM(M37:M38)</f>
        <v>0</v>
      </c>
      <c r="N39" s="159">
        <f t="shared" si="15"/>
        <v>0</v>
      </c>
      <c r="O39" s="222"/>
      <c r="P39" s="236">
        <f t="shared" si="14"/>
        <v>0</v>
      </c>
      <c r="Q39" s="170">
        <f t="shared" si="14"/>
        <v>0</v>
      </c>
      <c r="R39" s="18"/>
    </row>
    <row r="40" spans="1:19" s="2" customFormat="1" ht="30" customHeight="1">
      <c r="A40" s="101" t="s">
        <v>94</v>
      </c>
      <c r="B40" s="102"/>
      <c r="C40" s="184"/>
      <c r="D40" s="205"/>
      <c r="E40" s="103"/>
      <c r="F40" s="140">
        <f>F11+F19+F35+F39+F27+F23+F15+F31</f>
        <v>0</v>
      </c>
      <c r="G40" s="142">
        <f>G11+G19+G35+G39+G27+G23+G15+G31</f>
        <v>0</v>
      </c>
      <c r="H40" s="155">
        <f>H11+H19+H35+H39+H27+H23+H15+H31</f>
        <v>0</v>
      </c>
      <c r="I40" s="206"/>
      <c r="J40" s="223"/>
      <c r="K40" s="103"/>
      <c r="L40" s="140">
        <f>L11+L19+L35+L39+L27+L23+L15+L31</f>
        <v>0</v>
      </c>
      <c r="M40" s="142">
        <f>M11+M19+M35+M39+M27+M23+M15+M31</f>
        <v>0</v>
      </c>
      <c r="N40" s="240">
        <f>N11+N19+N35+N39+N27+N23+N15+N31</f>
        <v>0</v>
      </c>
      <c r="O40" s="224"/>
      <c r="P40" s="237">
        <f>P11+P19+P35+P39+P27+P23+P15+P31</f>
        <v>0</v>
      </c>
      <c r="Q40" s="228">
        <f>Q11+Q19+Q35+Q39+Q27+Q23+Q15+Q31</f>
        <v>0</v>
      </c>
      <c r="R40" s="98"/>
      <c r="S40" s="17"/>
    </row>
    <row r="41" spans="1:19" s="2" customFormat="1" ht="30" customHeight="1">
      <c r="A41" s="101" t="s">
        <v>95</v>
      </c>
      <c r="B41" s="102"/>
      <c r="C41" s="184"/>
      <c r="D41" s="205"/>
      <c r="E41" s="103"/>
      <c r="F41" s="139"/>
      <c r="G41" s="142"/>
      <c r="H41" s="155"/>
      <c r="I41" s="206"/>
      <c r="J41" s="223"/>
      <c r="K41" s="103"/>
      <c r="L41" s="139"/>
      <c r="M41" s="142"/>
      <c r="N41" s="180"/>
      <c r="O41" s="225"/>
      <c r="P41" s="237"/>
      <c r="Q41" s="229"/>
      <c r="R41" s="19"/>
      <c r="S41" s="17"/>
    </row>
    <row r="42" spans="1:19" ht="30" customHeight="1">
      <c r="A42" s="101" t="s">
        <v>96</v>
      </c>
      <c r="B42" s="104"/>
      <c r="C42" s="185"/>
      <c r="D42" s="207"/>
      <c r="E42" s="105"/>
      <c r="F42" s="140"/>
      <c r="G42" s="143"/>
      <c r="H42" s="179"/>
      <c r="I42" s="208"/>
      <c r="J42" s="226"/>
      <c r="K42" s="105"/>
      <c r="L42" s="140"/>
      <c r="M42" s="143"/>
      <c r="N42" s="181"/>
      <c r="O42" s="208"/>
      <c r="P42" s="238"/>
      <c r="Q42" s="230"/>
      <c r="R42" s="20"/>
    </row>
    <row r="43" spans="1:19" s="2" customFormat="1" ht="30" customHeight="1" thickBot="1">
      <c r="A43" s="106" t="s">
        <v>97</v>
      </c>
      <c r="B43" s="107"/>
      <c r="C43" s="184"/>
      <c r="D43" s="209"/>
      <c r="E43" s="210"/>
      <c r="F43" s="211">
        <f>F42+F40</f>
        <v>0</v>
      </c>
      <c r="G43" s="234">
        <f>G42+G40</f>
        <v>0</v>
      </c>
      <c r="H43" s="212">
        <f>H42+H40</f>
        <v>0</v>
      </c>
      <c r="I43" s="213"/>
      <c r="J43" s="227"/>
      <c r="K43" s="210"/>
      <c r="L43" s="211">
        <f>L42+L40</f>
        <v>0</v>
      </c>
      <c r="M43" s="234">
        <f>M42+M40</f>
        <v>0</v>
      </c>
      <c r="N43" s="212">
        <f>N42+N40</f>
        <v>0</v>
      </c>
      <c r="O43" s="213"/>
      <c r="P43" s="239">
        <f>P42+P40</f>
        <v>0</v>
      </c>
      <c r="Q43" s="231">
        <f>Q42+Q40</f>
        <v>0</v>
      </c>
      <c r="R43" s="19"/>
    </row>
    <row r="44" spans="1:19">
      <c r="C44" s="3"/>
      <c r="E44" s="3"/>
    </row>
    <row r="45" spans="1:19">
      <c r="C45" s="7"/>
      <c r="F45" s="8"/>
      <c r="G45" s="9"/>
      <c r="H45" s="10"/>
      <c r="I45" s="10"/>
      <c r="J45" s="10"/>
      <c r="K45" s="10"/>
      <c r="L45" s="10"/>
      <c r="M45" s="10"/>
      <c r="N45" s="10"/>
      <c r="O45" s="10"/>
      <c r="P45" s="10"/>
      <c r="Q45" s="10"/>
      <c r="R45" s="14"/>
    </row>
    <row r="46" spans="1:19">
      <c r="C46" s="11"/>
      <c r="F46" s="12"/>
      <c r="G46" s="12"/>
      <c r="H46" s="12"/>
      <c r="I46" s="12"/>
      <c r="J46" s="12"/>
      <c r="K46" s="12"/>
      <c r="L46" s="12"/>
      <c r="M46" s="12"/>
      <c r="N46" s="12"/>
      <c r="O46" s="12"/>
      <c r="P46" s="12"/>
      <c r="Q46" s="12"/>
    </row>
    <row r="47" spans="1:19">
      <c r="C47" s="6"/>
      <c r="F47" s="12"/>
      <c r="G47" s="12"/>
      <c r="H47" s="12"/>
      <c r="I47" s="12"/>
      <c r="J47" s="12"/>
      <c r="K47" s="12"/>
      <c r="L47" s="12"/>
      <c r="M47" s="12"/>
      <c r="N47" s="12"/>
      <c r="O47" s="12"/>
      <c r="P47" s="12"/>
      <c r="Q47" s="12"/>
    </row>
    <row r="48" spans="1:19">
      <c r="C48" s="6"/>
      <c r="F48" s="12"/>
      <c r="G48" s="12"/>
      <c r="H48" s="12"/>
      <c r="I48" s="12"/>
      <c r="J48" s="12"/>
      <c r="K48" s="12"/>
      <c r="L48" s="12"/>
      <c r="M48" s="12"/>
      <c r="N48" s="12"/>
      <c r="O48" s="12"/>
      <c r="P48" s="12"/>
      <c r="Q48" s="12"/>
    </row>
    <row r="49" spans="3:17">
      <c r="C49" s="6"/>
      <c r="F49" s="12"/>
      <c r="G49" s="12"/>
      <c r="H49" s="12"/>
      <c r="I49" s="12"/>
      <c r="J49" s="12"/>
      <c r="K49" s="12"/>
      <c r="L49" s="12"/>
      <c r="M49" s="12"/>
      <c r="N49" s="12"/>
      <c r="O49" s="12"/>
      <c r="P49" s="12"/>
      <c r="Q49" s="12"/>
    </row>
    <row r="50" spans="3:17">
      <c r="C50" s="6"/>
      <c r="F50" s="12"/>
      <c r="G50" s="12"/>
      <c r="H50" s="12"/>
      <c r="I50" s="12"/>
      <c r="J50" s="12"/>
      <c r="K50" s="12"/>
      <c r="L50" s="12"/>
      <c r="M50" s="12"/>
      <c r="N50" s="12"/>
      <c r="O50" s="12"/>
      <c r="P50" s="12"/>
      <c r="Q50" s="12"/>
    </row>
    <row r="51" spans="3:17">
      <c r="C51" s="6"/>
      <c r="F51" s="12"/>
      <c r="G51" s="12"/>
      <c r="H51" s="12"/>
      <c r="I51" s="12"/>
      <c r="J51" s="12"/>
      <c r="K51" s="12"/>
      <c r="L51" s="12"/>
      <c r="M51" s="12"/>
      <c r="N51" s="12"/>
      <c r="O51" s="12"/>
      <c r="P51" s="12"/>
      <c r="Q51" s="12"/>
    </row>
    <row r="52" spans="3:17">
      <c r="C52" s="6"/>
      <c r="F52" s="12"/>
      <c r="G52" s="12"/>
      <c r="H52" s="12"/>
      <c r="I52" s="12"/>
      <c r="J52" s="12"/>
      <c r="K52" s="12"/>
      <c r="L52" s="12"/>
      <c r="M52" s="12"/>
      <c r="N52" s="12"/>
      <c r="O52" s="12"/>
      <c r="P52" s="12"/>
      <c r="Q52" s="12"/>
    </row>
    <row r="53" spans="3:17">
      <c r="C53" s="6"/>
      <c r="F53" s="12"/>
      <c r="G53" s="12"/>
      <c r="H53" s="12"/>
      <c r="I53" s="12"/>
      <c r="J53" s="12"/>
      <c r="K53" s="12"/>
      <c r="L53" s="12"/>
      <c r="M53" s="12"/>
      <c r="N53" s="12"/>
      <c r="O53" s="12"/>
      <c r="P53" s="12"/>
      <c r="Q53" s="12"/>
    </row>
    <row r="54" spans="3:17">
      <c r="C54" s="6"/>
      <c r="F54" s="12"/>
      <c r="G54" s="12"/>
      <c r="H54" s="12"/>
      <c r="I54" s="12"/>
      <c r="J54" s="12"/>
      <c r="K54" s="12"/>
      <c r="L54" s="12"/>
      <c r="M54" s="12"/>
      <c r="N54" s="12"/>
      <c r="O54" s="12"/>
      <c r="P54" s="12"/>
      <c r="Q54" s="12"/>
    </row>
    <row r="55" spans="3:17">
      <c r="C55" s="6"/>
      <c r="F55" s="12"/>
      <c r="G55" s="12"/>
      <c r="H55" s="12"/>
      <c r="I55" s="12"/>
      <c r="J55" s="12"/>
      <c r="K55" s="12"/>
      <c r="L55" s="12"/>
      <c r="M55" s="12"/>
      <c r="N55" s="12"/>
      <c r="O55" s="12"/>
      <c r="P55" s="12"/>
      <c r="Q55" s="12"/>
    </row>
    <row r="56" spans="3:17">
      <c r="C56" s="6"/>
      <c r="F56" s="8"/>
      <c r="G56" s="12"/>
      <c r="H56" s="12"/>
      <c r="I56" s="12"/>
      <c r="J56" s="12"/>
      <c r="K56" s="12"/>
      <c r="L56" s="12"/>
      <c r="M56" s="12"/>
      <c r="N56" s="12"/>
      <c r="O56" s="12"/>
      <c r="P56" s="12"/>
      <c r="Q56" s="12"/>
    </row>
  </sheetData>
  <mergeCells count="17">
    <mergeCell ref="M6:M7"/>
    <mergeCell ref="N6:N7"/>
    <mergeCell ref="O6:O7"/>
    <mergeCell ref="Q6:Q7"/>
    <mergeCell ref="I6:I7"/>
    <mergeCell ref="K6:K7"/>
    <mergeCell ref="L6:L7"/>
    <mergeCell ref="J6:J7"/>
    <mergeCell ref="P6:P7"/>
    <mergeCell ref="G6:G7"/>
    <mergeCell ref="H6:H7"/>
    <mergeCell ref="F4:H4"/>
    <mergeCell ref="A6:A7"/>
    <mergeCell ref="B6:B7"/>
    <mergeCell ref="D6:D7"/>
    <mergeCell ref="E6:E7"/>
    <mergeCell ref="F6:F7"/>
  </mergeCells>
  <pageMargins left="0.25" right="0.25" top="0.75" bottom="0.75" header="0.3" footer="0.3"/>
  <pageSetup scale="46" fitToHeight="0"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7"/>
  <sheetViews>
    <sheetView topLeftCell="A6" workbookViewId="0">
      <selection activeCell="A16" sqref="A16"/>
    </sheetView>
  </sheetViews>
  <sheetFormatPr defaultColWidth="9.109375" defaultRowHeight="13.8"/>
  <cols>
    <col min="1" max="1" width="32.109375" style="1" customWidth="1"/>
    <col min="2" max="2" width="30.33203125" style="1" customWidth="1"/>
    <col min="3" max="16384" width="9.109375" style="1"/>
  </cols>
  <sheetData>
    <row r="1" spans="1:2">
      <c r="A1" s="1" t="s">
        <v>98</v>
      </c>
    </row>
    <row r="2" spans="1:2">
      <c r="A2" s="1" t="s">
        <v>99</v>
      </c>
    </row>
    <row r="3" spans="1:2">
      <c r="A3" s="1" t="s">
        <v>64</v>
      </c>
    </row>
    <row r="4" spans="1:2">
      <c r="A4" s="1" t="s">
        <v>100</v>
      </c>
    </row>
    <row r="6" spans="1:2">
      <c r="A6" s="42"/>
      <c r="B6" s="44" t="s">
        <v>66</v>
      </c>
    </row>
    <row r="7" spans="1:2">
      <c r="A7" s="45" t="s">
        <v>101</v>
      </c>
      <c r="B7" s="43">
        <f>'Detailed budget'!O11</f>
        <v>0</v>
      </c>
    </row>
    <row r="8" spans="1:2">
      <c r="A8" s="45" t="s">
        <v>76</v>
      </c>
      <c r="B8" s="43">
        <f>'Detailed budget'!O15</f>
        <v>0</v>
      </c>
    </row>
    <row r="9" spans="1:2">
      <c r="A9" s="45" t="s">
        <v>102</v>
      </c>
      <c r="B9" s="43">
        <f>'Detailed budget'!O19</f>
        <v>0</v>
      </c>
    </row>
    <row r="10" spans="1:2">
      <c r="A10" s="45" t="s">
        <v>103</v>
      </c>
      <c r="B10" s="43">
        <f>'Detailed budget'!O23</f>
        <v>0</v>
      </c>
    </row>
    <row r="11" spans="1:2">
      <c r="A11" s="45" t="s">
        <v>85</v>
      </c>
      <c r="B11" s="43">
        <f>'Detailed budget'!O27</f>
        <v>0</v>
      </c>
    </row>
    <row r="12" spans="1:2">
      <c r="A12" s="45" t="s">
        <v>87</v>
      </c>
      <c r="B12" s="43">
        <f>'Detailed budget'!O31</f>
        <v>0</v>
      </c>
    </row>
    <row r="13" spans="1:2">
      <c r="A13" s="45" t="s">
        <v>90</v>
      </c>
      <c r="B13" s="43">
        <f>'Detailed budget'!O35</f>
        <v>0</v>
      </c>
    </row>
    <row r="14" spans="1:2">
      <c r="A14" s="45" t="s">
        <v>92</v>
      </c>
      <c r="B14" s="43">
        <f>'Detailed budget'!O39</f>
        <v>0</v>
      </c>
    </row>
    <row r="15" spans="1:2">
      <c r="A15" s="45" t="s">
        <v>104</v>
      </c>
      <c r="B15" s="43">
        <f>'Detailed budget'!O40</f>
        <v>0</v>
      </c>
    </row>
    <row r="16" spans="1:2">
      <c r="A16" s="45" t="s">
        <v>105</v>
      </c>
      <c r="B16" s="43">
        <f>'Detailed budget'!O42</f>
        <v>0</v>
      </c>
    </row>
    <row r="17" spans="1:2">
      <c r="A17" s="46" t="s">
        <v>106</v>
      </c>
      <c r="B17" s="42">
        <f>'Detailed budget'!O43</f>
        <v>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41625-5910-4A7E-8B16-E252C4CC9BD9}">
  <sheetPr>
    <pageSetUpPr fitToPage="1"/>
  </sheetPr>
  <dimension ref="A1:Q83"/>
  <sheetViews>
    <sheetView zoomScale="90" zoomScaleNormal="90" zoomScalePageLayoutView="125" workbookViewId="0">
      <pane ySplit="7" topLeftCell="A8" activePane="bottomLeft" state="frozen"/>
      <selection activeCell="G21" sqref="G21"/>
      <selection pane="bottomLeft" activeCell="H70" sqref="H70"/>
    </sheetView>
  </sheetViews>
  <sheetFormatPr defaultColWidth="8.6640625" defaultRowHeight="13.8"/>
  <cols>
    <col min="1" max="1" width="44.33203125" style="24" customWidth="1"/>
    <col min="2" max="2" width="23.5546875" style="1" customWidth="1"/>
    <col min="3" max="3" width="1.88671875" style="1" customWidth="1"/>
    <col min="4" max="4" width="12" style="1" customWidth="1"/>
    <col min="5" max="5" width="11.6640625" style="1" customWidth="1"/>
    <col min="6" max="6" width="15.33203125" style="1" customWidth="1"/>
    <col min="7" max="7" width="15.44140625" style="1" customWidth="1"/>
    <col min="8" max="8" width="12.6640625" style="1" customWidth="1"/>
    <col min="9" max="9" width="36.88671875" style="1" customWidth="1"/>
    <col min="10" max="10" width="12" style="82" customWidth="1"/>
    <col min="11" max="11" width="11.6640625" style="1" customWidth="1"/>
    <col min="12" max="12" width="15.33203125" style="1" customWidth="1"/>
    <col min="13" max="14" width="16.5546875" style="1" customWidth="1"/>
    <col min="15" max="15" width="41.109375" style="1" customWidth="1"/>
    <col min="16" max="17" width="16.5546875" style="1" customWidth="1"/>
    <col min="18" max="16384" width="8.6640625" style="1"/>
  </cols>
  <sheetData>
    <row r="1" spans="1:17" ht="15.6">
      <c r="A1" s="23"/>
      <c r="F1" s="13"/>
      <c r="J1" s="33"/>
      <c r="L1" s="13"/>
    </row>
    <row r="2" spans="1:17" s="33" customFormat="1" ht="21.75" customHeight="1">
      <c r="A2" s="4" t="s">
        <v>64</v>
      </c>
      <c r="B2" s="4"/>
      <c r="C2" s="4"/>
      <c r="D2" s="4"/>
      <c r="E2" s="4"/>
      <c r="F2" s="4"/>
      <c r="G2" s="4"/>
      <c r="H2" s="4"/>
      <c r="I2" s="4"/>
      <c r="J2" s="4"/>
      <c r="K2" s="4"/>
      <c r="L2" s="4"/>
      <c r="M2" s="4"/>
      <c r="N2" s="4"/>
      <c r="O2" s="4"/>
      <c r="P2" s="146"/>
      <c r="Q2" s="146"/>
    </row>
    <row r="3" spans="1:17" s="33" customFormat="1" ht="21.75" customHeight="1" thickBot="1">
      <c r="A3" s="4" t="s">
        <v>65</v>
      </c>
      <c r="B3" s="4"/>
      <c r="C3" s="4"/>
      <c r="D3" s="4"/>
      <c r="E3" s="4"/>
      <c r="F3" s="4"/>
      <c r="G3" s="4"/>
      <c r="H3" s="4"/>
      <c r="I3" s="4"/>
      <c r="J3" s="4"/>
      <c r="K3" s="4"/>
      <c r="L3" s="4"/>
      <c r="M3" s="4"/>
      <c r="N3" s="4"/>
      <c r="O3" s="4"/>
      <c r="P3" s="146"/>
      <c r="Q3" s="146"/>
    </row>
    <row r="4" spans="1:17" ht="11.25" customHeight="1" thickBot="1">
      <c r="A4" s="133"/>
      <c r="B4" s="134"/>
      <c r="C4" s="132"/>
      <c r="D4" s="138"/>
      <c r="E4" s="137"/>
      <c r="F4" s="356"/>
      <c r="G4" s="356"/>
      <c r="H4" s="356"/>
      <c r="I4" s="149"/>
      <c r="J4" s="137"/>
      <c r="K4" s="137"/>
      <c r="L4" s="356"/>
      <c r="M4" s="356"/>
      <c r="N4" s="356"/>
      <c r="O4" s="149"/>
      <c r="P4" s="356"/>
      <c r="Q4" s="357"/>
    </row>
    <row r="5" spans="1:17" ht="27" customHeight="1" thickBot="1">
      <c r="A5" s="112"/>
      <c r="B5" s="113"/>
      <c r="C5" s="114"/>
      <c r="D5" s="133"/>
      <c r="E5" s="148"/>
      <c r="F5" s="148"/>
      <c r="G5" s="358"/>
      <c r="H5" s="325"/>
      <c r="I5" s="156"/>
      <c r="J5" s="38"/>
      <c r="K5" s="38"/>
      <c r="L5" s="38"/>
      <c r="M5" s="361"/>
      <c r="N5" s="362"/>
      <c r="O5" s="151"/>
      <c r="P5" s="354"/>
      <c r="Q5" s="355"/>
    </row>
    <row r="6" spans="1:17" ht="53.25" customHeight="1">
      <c r="A6" s="326" t="s">
        <v>67</v>
      </c>
      <c r="B6" s="328" t="s">
        <v>68</v>
      </c>
      <c r="C6" s="128"/>
      <c r="D6" s="330" t="s">
        <v>69</v>
      </c>
      <c r="E6" s="332" t="s">
        <v>70</v>
      </c>
      <c r="F6" s="340" t="s">
        <v>71</v>
      </c>
      <c r="G6" s="359" t="s">
        <v>72</v>
      </c>
      <c r="H6" s="336" t="s">
        <v>159</v>
      </c>
      <c r="I6" s="338" t="s">
        <v>156</v>
      </c>
      <c r="J6" s="330" t="s">
        <v>107</v>
      </c>
      <c r="K6" s="332" t="s">
        <v>108</v>
      </c>
      <c r="L6" s="340" t="s">
        <v>109</v>
      </c>
      <c r="M6" s="359" t="s">
        <v>110</v>
      </c>
      <c r="N6" s="338" t="s">
        <v>111</v>
      </c>
      <c r="O6" s="345" t="s">
        <v>157</v>
      </c>
      <c r="P6" s="342" t="s">
        <v>147</v>
      </c>
      <c r="Q6" s="336" t="s">
        <v>148</v>
      </c>
    </row>
    <row r="7" spans="1:17" ht="15" customHeight="1" thickBot="1">
      <c r="A7" s="347"/>
      <c r="B7" s="348"/>
      <c r="C7" s="64"/>
      <c r="D7" s="349"/>
      <c r="E7" s="350"/>
      <c r="F7" s="351"/>
      <c r="G7" s="360"/>
      <c r="H7" s="353"/>
      <c r="I7" s="344"/>
      <c r="J7" s="349"/>
      <c r="K7" s="350"/>
      <c r="L7" s="351"/>
      <c r="M7" s="360"/>
      <c r="N7" s="344"/>
      <c r="O7" s="346"/>
      <c r="P7" s="352"/>
      <c r="Q7" s="353"/>
    </row>
    <row r="8" spans="1:17" ht="14.4" thickBot="1">
      <c r="A8" s="129" t="s">
        <v>73</v>
      </c>
      <c r="B8" s="130"/>
      <c r="C8" s="131"/>
      <c r="D8" s="167"/>
      <c r="E8" s="58"/>
      <c r="F8" s="58"/>
      <c r="G8" s="58"/>
      <c r="H8" s="58"/>
      <c r="I8" s="122"/>
      <c r="J8" s="269"/>
      <c r="K8" s="233"/>
      <c r="L8" s="270"/>
      <c r="M8" s="186"/>
      <c r="N8" s="186"/>
      <c r="O8" s="186"/>
      <c r="P8" s="266"/>
      <c r="Q8" s="273"/>
    </row>
    <row r="9" spans="1:17" ht="15" customHeight="1">
      <c r="A9" s="123" t="s">
        <v>112</v>
      </c>
      <c r="B9" s="124" t="s">
        <v>113</v>
      </c>
      <c r="C9" s="125"/>
      <c r="D9" s="244">
        <v>1000</v>
      </c>
      <c r="E9" s="126">
        <v>12</v>
      </c>
      <c r="F9" s="127">
        <f>D9*E9</f>
        <v>12000</v>
      </c>
      <c r="G9" s="232">
        <v>12000</v>
      </c>
      <c r="H9" s="174"/>
      <c r="I9" s="257" t="s">
        <v>161</v>
      </c>
      <c r="J9" s="244">
        <v>1000</v>
      </c>
      <c r="K9" s="126">
        <v>12</v>
      </c>
      <c r="L9" s="127">
        <f>J9*K9</f>
        <v>12000</v>
      </c>
      <c r="M9" s="232">
        <v>12000</v>
      </c>
      <c r="N9" s="141"/>
      <c r="O9" s="264" t="s">
        <v>161</v>
      </c>
      <c r="P9" s="235">
        <f>SUM(M9,G9)</f>
        <v>24000</v>
      </c>
      <c r="Q9" s="188"/>
    </row>
    <row r="10" spans="1:17" ht="15" customHeight="1">
      <c r="A10" s="116" t="s">
        <v>114</v>
      </c>
      <c r="B10" s="22" t="s">
        <v>113</v>
      </c>
      <c r="C10" s="29"/>
      <c r="D10" s="187">
        <v>300</v>
      </c>
      <c r="E10" s="54">
        <v>12</v>
      </c>
      <c r="F10" s="21">
        <f t="shared" ref="F10:F12" si="0">D10*E10</f>
        <v>3600</v>
      </c>
      <c r="G10" s="232">
        <v>3600</v>
      </c>
      <c r="H10" s="36"/>
      <c r="I10" s="258" t="s">
        <v>162</v>
      </c>
      <c r="J10" s="187">
        <v>300</v>
      </c>
      <c r="K10" s="54">
        <v>12</v>
      </c>
      <c r="L10" s="21">
        <f t="shared" ref="L10:L12" si="1">J10*K10</f>
        <v>3600</v>
      </c>
      <c r="M10" s="232">
        <v>3600</v>
      </c>
      <c r="N10" s="141"/>
      <c r="O10" s="272" t="s">
        <v>162</v>
      </c>
      <c r="P10" s="235">
        <f>SUM(M10,G10)</f>
        <v>7200</v>
      </c>
      <c r="Q10" s="188"/>
    </row>
    <row r="11" spans="1:17" ht="15" customHeight="1">
      <c r="A11" s="116" t="s">
        <v>115</v>
      </c>
      <c r="B11" s="22" t="s">
        <v>113</v>
      </c>
      <c r="C11" s="29"/>
      <c r="D11" s="187">
        <v>300</v>
      </c>
      <c r="E11" s="54">
        <v>12</v>
      </c>
      <c r="F11" s="21">
        <f t="shared" si="0"/>
        <v>3600</v>
      </c>
      <c r="G11" s="232">
        <v>3600</v>
      </c>
      <c r="H11" s="36"/>
      <c r="I11" s="258" t="s">
        <v>163</v>
      </c>
      <c r="J11" s="187">
        <v>300</v>
      </c>
      <c r="K11" s="54">
        <v>12</v>
      </c>
      <c r="L11" s="21">
        <f t="shared" si="1"/>
        <v>3600</v>
      </c>
      <c r="M11" s="232">
        <v>3600</v>
      </c>
      <c r="N11" s="141"/>
      <c r="O11" s="272" t="s">
        <v>163</v>
      </c>
      <c r="P11" s="235">
        <f>SUM(M11,G11)</f>
        <v>7200</v>
      </c>
      <c r="Q11" s="188"/>
    </row>
    <row r="12" spans="1:17" ht="15" customHeight="1">
      <c r="A12" s="116" t="s">
        <v>116</v>
      </c>
      <c r="B12" s="22" t="s">
        <v>117</v>
      </c>
      <c r="C12" s="29"/>
      <c r="D12" s="187">
        <v>200</v>
      </c>
      <c r="E12" s="54">
        <v>120</v>
      </c>
      <c r="F12" s="21">
        <f t="shared" si="0"/>
        <v>24000</v>
      </c>
      <c r="G12" s="232">
        <v>24000</v>
      </c>
      <c r="H12" s="36"/>
      <c r="I12" s="258" t="s">
        <v>164</v>
      </c>
      <c r="J12" s="187">
        <v>200</v>
      </c>
      <c r="K12" s="54">
        <v>120</v>
      </c>
      <c r="L12" s="21">
        <f t="shared" si="1"/>
        <v>24000</v>
      </c>
      <c r="M12" s="232">
        <v>24000</v>
      </c>
      <c r="N12" s="141"/>
      <c r="O12" s="272" t="s">
        <v>164</v>
      </c>
      <c r="P12" s="235">
        <f>SUM(M12,G12)</f>
        <v>48000</v>
      </c>
      <c r="Q12" s="188"/>
    </row>
    <row r="13" spans="1:17" ht="15" customHeight="1">
      <c r="A13" s="116"/>
      <c r="B13" s="22"/>
      <c r="C13" s="29"/>
      <c r="D13" s="187"/>
      <c r="E13" s="54"/>
      <c r="F13" s="21">
        <f>D13*E13</f>
        <v>0</v>
      </c>
      <c r="G13" s="232"/>
      <c r="H13" s="36"/>
      <c r="I13" s="188"/>
      <c r="J13" s="187"/>
      <c r="K13" s="54"/>
      <c r="L13" s="21">
        <f>J13*K13</f>
        <v>0</v>
      </c>
      <c r="M13" s="232"/>
      <c r="N13" s="141"/>
      <c r="O13" s="36"/>
      <c r="P13" s="235"/>
      <c r="Q13" s="188"/>
    </row>
    <row r="14" spans="1:17" ht="14.4">
      <c r="A14" s="117" t="s">
        <v>75</v>
      </c>
      <c r="B14" s="60"/>
      <c r="C14" s="26"/>
      <c r="D14" s="189"/>
      <c r="E14" s="172"/>
      <c r="F14" s="162">
        <f>SUM(F9:F13)</f>
        <v>43200</v>
      </c>
      <c r="G14" s="161">
        <f>SUM(G9:G13)</f>
        <v>43200</v>
      </c>
      <c r="H14" s="162">
        <f>SUM(H9:H13)</f>
        <v>0</v>
      </c>
      <c r="I14" s="196"/>
      <c r="J14" s="189"/>
      <c r="K14" s="172"/>
      <c r="L14" s="162">
        <f>SUM(L9:L13)</f>
        <v>43200</v>
      </c>
      <c r="M14" s="159">
        <f>SUM(M9:M13)</f>
        <v>43200</v>
      </c>
      <c r="N14" s="159">
        <f>SUM(N9:N13)</f>
        <v>0</v>
      </c>
      <c r="O14" s="162"/>
      <c r="P14" s="236">
        <f>SUM(P9:P13)</f>
        <v>86400</v>
      </c>
      <c r="Q14" s="274">
        <f>SUM(Q9:Q13)</f>
        <v>0</v>
      </c>
    </row>
    <row r="15" spans="1:17">
      <c r="A15" s="115" t="s">
        <v>76</v>
      </c>
      <c r="B15" s="57"/>
      <c r="C15" s="5"/>
      <c r="D15" s="190"/>
      <c r="E15" s="165"/>
      <c r="F15" s="165"/>
      <c r="G15" s="165"/>
      <c r="H15" s="165"/>
      <c r="I15" s="191"/>
      <c r="J15" s="259"/>
      <c r="K15" s="32"/>
      <c r="L15" s="247"/>
      <c r="M15" s="58"/>
      <c r="N15" s="58"/>
      <c r="O15" s="165"/>
      <c r="P15" s="275"/>
      <c r="Q15" s="252"/>
    </row>
    <row r="16" spans="1:17" ht="15" customHeight="1">
      <c r="A16" s="116" t="s">
        <v>112</v>
      </c>
      <c r="B16" s="22" t="s">
        <v>118</v>
      </c>
      <c r="C16" s="29"/>
      <c r="D16" s="254">
        <f>0.3*D9</f>
        <v>300</v>
      </c>
      <c r="E16" s="126">
        <v>12</v>
      </c>
      <c r="F16" s="127">
        <f>D16*E16</f>
        <v>3600</v>
      </c>
      <c r="G16" s="242">
        <f>0.3*G9</f>
        <v>3600</v>
      </c>
      <c r="H16" s="174"/>
      <c r="I16" s="261" t="s">
        <v>165</v>
      </c>
      <c r="J16" s="254">
        <f>0.3*J9</f>
        <v>300</v>
      </c>
      <c r="K16" s="126">
        <v>12</v>
      </c>
      <c r="L16" s="127">
        <f>J16*K16</f>
        <v>3600</v>
      </c>
      <c r="M16" s="232">
        <f>0.3*M9</f>
        <v>3600</v>
      </c>
      <c r="N16" s="141"/>
      <c r="O16" s="264" t="s">
        <v>165</v>
      </c>
      <c r="P16" s="235">
        <f>SUM(M16,G16)</f>
        <v>7200</v>
      </c>
      <c r="Q16" s="188"/>
    </row>
    <row r="17" spans="1:17" ht="15" customHeight="1">
      <c r="A17" s="116" t="s">
        <v>114</v>
      </c>
      <c r="B17" s="22" t="s">
        <v>118</v>
      </c>
      <c r="C17" s="29"/>
      <c r="D17" s="248">
        <f>0.3*D10</f>
        <v>90</v>
      </c>
      <c r="E17" s="54">
        <v>12</v>
      </c>
      <c r="F17" s="21">
        <f t="shared" ref="F17:F19" si="2">D17*E17</f>
        <v>1080</v>
      </c>
      <c r="G17" s="232">
        <f t="shared" ref="G17:G19" si="3">0.3*G10</f>
        <v>1080</v>
      </c>
      <c r="H17" s="36"/>
      <c r="I17" s="261" t="s">
        <v>165</v>
      </c>
      <c r="J17" s="248">
        <f>0.3*J10</f>
        <v>90</v>
      </c>
      <c r="K17" s="54">
        <v>12</v>
      </c>
      <c r="L17" s="21">
        <f t="shared" ref="L17:L19" si="4">J17*K17</f>
        <v>1080</v>
      </c>
      <c r="M17" s="232">
        <f t="shared" ref="M17:M19" si="5">0.3*M10</f>
        <v>1080</v>
      </c>
      <c r="N17" s="141"/>
      <c r="O17" s="263" t="s">
        <v>165</v>
      </c>
      <c r="P17" s="235">
        <f>SUM(M17,G17)</f>
        <v>2160</v>
      </c>
      <c r="Q17" s="188"/>
    </row>
    <row r="18" spans="1:17" ht="15" customHeight="1">
      <c r="A18" s="116" t="s">
        <v>115</v>
      </c>
      <c r="B18" s="22" t="s">
        <v>118</v>
      </c>
      <c r="C18" s="29"/>
      <c r="D18" s="248">
        <f>0.3*D11</f>
        <v>90</v>
      </c>
      <c r="E18" s="54">
        <v>12</v>
      </c>
      <c r="F18" s="21">
        <f t="shared" si="2"/>
        <v>1080</v>
      </c>
      <c r="G18" s="232">
        <f t="shared" si="3"/>
        <v>1080</v>
      </c>
      <c r="H18" s="36"/>
      <c r="I18" s="261" t="s">
        <v>165</v>
      </c>
      <c r="J18" s="248">
        <f>0.3*J11</f>
        <v>90</v>
      </c>
      <c r="K18" s="54">
        <v>12</v>
      </c>
      <c r="L18" s="21">
        <f t="shared" si="4"/>
        <v>1080</v>
      </c>
      <c r="M18" s="232">
        <f t="shared" si="5"/>
        <v>1080</v>
      </c>
      <c r="N18" s="141"/>
      <c r="O18" s="263" t="s">
        <v>165</v>
      </c>
      <c r="P18" s="235">
        <f>SUM(M18,G18)</f>
        <v>2160</v>
      </c>
      <c r="Q18" s="188"/>
    </row>
    <row r="19" spans="1:17" ht="15" customHeight="1">
      <c r="A19" s="116" t="s">
        <v>119</v>
      </c>
      <c r="B19" s="22" t="s">
        <v>118</v>
      </c>
      <c r="C19" s="29"/>
      <c r="D19" s="249">
        <f>0.3*D12</f>
        <v>60</v>
      </c>
      <c r="E19" s="54">
        <v>120</v>
      </c>
      <c r="F19" s="21">
        <f t="shared" si="2"/>
        <v>7200</v>
      </c>
      <c r="G19" s="232">
        <f t="shared" si="3"/>
        <v>7200</v>
      </c>
      <c r="H19" s="36"/>
      <c r="I19" s="261" t="s">
        <v>165</v>
      </c>
      <c r="J19" s="249">
        <f>0.3*J12</f>
        <v>60</v>
      </c>
      <c r="K19" s="54">
        <v>120</v>
      </c>
      <c r="L19" s="21">
        <f t="shared" si="4"/>
        <v>7200</v>
      </c>
      <c r="M19" s="232">
        <f t="shared" si="5"/>
        <v>7200</v>
      </c>
      <c r="N19" s="141"/>
      <c r="O19" s="263" t="s">
        <v>165</v>
      </c>
      <c r="P19" s="235">
        <f>SUM(M19,G19)</f>
        <v>14400</v>
      </c>
      <c r="Q19" s="188"/>
    </row>
    <row r="20" spans="1:17" ht="15" customHeight="1">
      <c r="A20" s="116"/>
      <c r="B20" s="22"/>
      <c r="C20" s="29"/>
      <c r="D20" s="194"/>
      <c r="E20" s="54"/>
      <c r="F20" s="35">
        <f>D20*E20</f>
        <v>0</v>
      </c>
      <c r="G20" s="232"/>
      <c r="H20" s="36"/>
      <c r="I20" s="188"/>
      <c r="J20" s="194"/>
      <c r="K20" s="54"/>
      <c r="L20" s="35">
        <f>J20*K20</f>
        <v>0</v>
      </c>
      <c r="M20" s="232"/>
      <c r="N20" s="141"/>
      <c r="O20" s="36"/>
      <c r="P20" s="235"/>
      <c r="Q20" s="188"/>
    </row>
    <row r="21" spans="1:17" customFormat="1" ht="14.4">
      <c r="A21" s="117" t="s">
        <v>78</v>
      </c>
      <c r="B21" s="60"/>
      <c r="C21" s="26"/>
      <c r="D21" s="189"/>
      <c r="E21" s="171"/>
      <c r="F21" s="162">
        <f>SUM(F16:F20)</f>
        <v>12960</v>
      </c>
      <c r="G21" s="159">
        <f>SUM(G16:G20)</f>
        <v>12960</v>
      </c>
      <c r="H21" s="162">
        <f>SUM(H16:H20)</f>
        <v>0</v>
      </c>
      <c r="I21" s="196"/>
      <c r="J21" s="189"/>
      <c r="K21" s="171"/>
      <c r="L21" s="162">
        <f>SUM(L16:L20)</f>
        <v>12960</v>
      </c>
      <c r="M21" s="159">
        <f>SUM(M16:M20)</f>
        <v>12960</v>
      </c>
      <c r="N21" s="159">
        <f>SUM(N16:N20)</f>
        <v>0</v>
      </c>
      <c r="O21" s="162"/>
      <c r="P21" s="236">
        <f>SUM(P16:P20)</f>
        <v>25920</v>
      </c>
      <c r="Q21" s="274">
        <f>SUM(Q16:Q20)</f>
        <v>0</v>
      </c>
    </row>
    <row r="22" spans="1:17" customFormat="1" ht="14.4">
      <c r="A22" s="115" t="s">
        <v>79</v>
      </c>
      <c r="B22" s="32"/>
      <c r="C22" s="30"/>
      <c r="D22" s="197"/>
      <c r="E22" s="56"/>
      <c r="F22" s="165"/>
      <c r="G22" s="58"/>
      <c r="H22" s="165"/>
      <c r="I22" s="191"/>
      <c r="J22" s="267"/>
      <c r="K22" s="256"/>
      <c r="L22" s="247"/>
      <c r="M22" s="165"/>
      <c r="N22" s="165"/>
      <c r="O22" s="165"/>
      <c r="P22" s="275"/>
      <c r="Q22" s="252"/>
    </row>
    <row r="23" spans="1:17" customFormat="1" ht="15" customHeight="1">
      <c r="A23" s="116" t="s">
        <v>120</v>
      </c>
      <c r="B23" s="22" t="s">
        <v>121</v>
      </c>
      <c r="C23" s="30"/>
      <c r="D23" s="198">
        <v>1000</v>
      </c>
      <c r="E23" s="126">
        <v>2</v>
      </c>
      <c r="F23" s="182">
        <f>(D23*E23)</f>
        <v>2000</v>
      </c>
      <c r="G23" s="163">
        <v>1000</v>
      </c>
      <c r="H23" s="169">
        <v>1000</v>
      </c>
      <c r="I23" s="260" t="s">
        <v>166</v>
      </c>
      <c r="J23" s="198">
        <v>1000</v>
      </c>
      <c r="K23" s="126">
        <v>2</v>
      </c>
      <c r="L23" s="182">
        <f>(J23*K23)</f>
        <v>2000</v>
      </c>
      <c r="M23" s="232">
        <v>1000</v>
      </c>
      <c r="N23" s="141">
        <v>1000</v>
      </c>
      <c r="O23" s="262" t="s">
        <v>166</v>
      </c>
      <c r="P23" s="235">
        <f t="shared" ref="P23:P29" si="6">SUM(M23,G23)</f>
        <v>2000</v>
      </c>
      <c r="Q23" s="188">
        <f>SUM(H23,N23)</f>
        <v>2000</v>
      </c>
    </row>
    <row r="24" spans="1:17" customFormat="1" ht="15" customHeight="1">
      <c r="A24" s="116" t="s">
        <v>122</v>
      </c>
      <c r="B24" s="22" t="s">
        <v>121</v>
      </c>
      <c r="C24" s="30"/>
      <c r="D24" s="199">
        <v>250</v>
      </c>
      <c r="E24" s="54">
        <v>2</v>
      </c>
      <c r="F24" s="25">
        <f>(D24*E24)</f>
        <v>500</v>
      </c>
      <c r="G24" s="232">
        <v>500</v>
      </c>
      <c r="H24" s="152"/>
      <c r="I24" s="253" t="s">
        <v>167</v>
      </c>
      <c r="J24" s="199">
        <v>250</v>
      </c>
      <c r="K24" s="54">
        <v>2</v>
      </c>
      <c r="L24" s="25">
        <f>(J24*K24)</f>
        <v>500</v>
      </c>
      <c r="M24" s="232">
        <v>500</v>
      </c>
      <c r="N24" s="141"/>
      <c r="O24" s="263" t="s">
        <v>167</v>
      </c>
      <c r="P24" s="235">
        <f t="shared" si="6"/>
        <v>1000</v>
      </c>
      <c r="Q24" s="188"/>
    </row>
    <row r="25" spans="1:17" customFormat="1" ht="15" customHeight="1">
      <c r="A25" s="116" t="s">
        <v>123</v>
      </c>
      <c r="B25" s="22" t="s">
        <v>113</v>
      </c>
      <c r="C25" s="30"/>
      <c r="D25" s="199">
        <v>500</v>
      </c>
      <c r="E25" s="54">
        <v>12</v>
      </c>
      <c r="F25" s="25">
        <f t="shared" ref="F25:F29" si="7">(D25*E25)</f>
        <v>6000</v>
      </c>
      <c r="G25" s="232">
        <v>3000</v>
      </c>
      <c r="H25" s="152">
        <v>3000</v>
      </c>
      <c r="I25" s="253" t="s">
        <v>179</v>
      </c>
      <c r="J25" s="199">
        <v>500</v>
      </c>
      <c r="K25" s="54">
        <v>12</v>
      </c>
      <c r="L25" s="25">
        <f t="shared" ref="L25:L29" si="8">(J25*K25)</f>
        <v>6000</v>
      </c>
      <c r="M25" s="232">
        <v>3000</v>
      </c>
      <c r="N25" s="141">
        <v>3000</v>
      </c>
      <c r="O25" s="263" t="s">
        <v>179</v>
      </c>
      <c r="P25" s="235">
        <f t="shared" si="6"/>
        <v>6000</v>
      </c>
      <c r="Q25" s="188">
        <f>SUM(H25,N25)</f>
        <v>6000</v>
      </c>
    </row>
    <row r="26" spans="1:17" customFormat="1" ht="15" customHeight="1">
      <c r="A26" s="116" t="s">
        <v>124</v>
      </c>
      <c r="B26" s="22" t="s">
        <v>113</v>
      </c>
      <c r="C26" s="30"/>
      <c r="D26" s="199">
        <v>100</v>
      </c>
      <c r="E26" s="54">
        <v>12</v>
      </c>
      <c r="F26" s="25">
        <f t="shared" si="7"/>
        <v>1200</v>
      </c>
      <c r="G26" s="232">
        <v>600</v>
      </c>
      <c r="H26" s="152">
        <v>600</v>
      </c>
      <c r="I26" s="253" t="s">
        <v>180</v>
      </c>
      <c r="J26" s="199">
        <v>100</v>
      </c>
      <c r="K26" s="54">
        <v>12</v>
      </c>
      <c r="L26" s="25">
        <f t="shared" si="8"/>
        <v>1200</v>
      </c>
      <c r="M26" s="232">
        <v>600</v>
      </c>
      <c r="N26" s="141">
        <v>600</v>
      </c>
      <c r="O26" s="263" t="s">
        <v>180</v>
      </c>
      <c r="P26" s="235">
        <f t="shared" si="6"/>
        <v>1200</v>
      </c>
      <c r="Q26" s="188">
        <f>SUM(H26,N26)</f>
        <v>1200</v>
      </c>
    </row>
    <row r="27" spans="1:17" customFormat="1" ht="15" customHeight="1">
      <c r="A27" s="116" t="s">
        <v>125</v>
      </c>
      <c r="B27" s="22" t="s">
        <v>126</v>
      </c>
      <c r="C27" s="30"/>
      <c r="D27" s="199">
        <v>10</v>
      </c>
      <c r="E27" s="54">
        <v>168</v>
      </c>
      <c r="F27" s="25">
        <f t="shared" si="7"/>
        <v>1680</v>
      </c>
      <c r="G27" s="232">
        <v>1680</v>
      </c>
      <c r="H27" s="152"/>
      <c r="I27" s="253" t="s">
        <v>168</v>
      </c>
      <c r="J27" s="199">
        <v>10</v>
      </c>
      <c r="K27" s="54">
        <v>168</v>
      </c>
      <c r="L27" s="25">
        <f t="shared" si="8"/>
        <v>1680</v>
      </c>
      <c r="M27" s="232">
        <v>1680</v>
      </c>
      <c r="N27" s="141"/>
      <c r="O27" s="263" t="s">
        <v>168</v>
      </c>
      <c r="P27" s="235">
        <f t="shared" si="6"/>
        <v>3360</v>
      </c>
      <c r="Q27" s="188"/>
    </row>
    <row r="28" spans="1:17" customFormat="1" ht="15" customHeight="1">
      <c r="A28" s="116" t="s">
        <v>127</v>
      </c>
      <c r="B28" s="22" t="s">
        <v>126</v>
      </c>
      <c r="C28" s="30"/>
      <c r="D28" s="199">
        <v>20</v>
      </c>
      <c r="E28" s="54">
        <v>168</v>
      </c>
      <c r="F28" s="25">
        <f t="shared" si="7"/>
        <v>3360</v>
      </c>
      <c r="G28" s="232">
        <v>3360</v>
      </c>
      <c r="H28" s="152"/>
      <c r="I28" s="253" t="s">
        <v>169</v>
      </c>
      <c r="J28" s="199">
        <v>20</v>
      </c>
      <c r="K28" s="54">
        <v>168</v>
      </c>
      <c r="L28" s="25">
        <f t="shared" si="8"/>
        <v>3360</v>
      </c>
      <c r="M28" s="232">
        <v>3360</v>
      </c>
      <c r="N28" s="141"/>
      <c r="O28" s="263" t="s">
        <v>169</v>
      </c>
      <c r="P28" s="235">
        <f t="shared" si="6"/>
        <v>6720</v>
      </c>
      <c r="Q28" s="188"/>
    </row>
    <row r="29" spans="1:17" customFormat="1" ht="15" customHeight="1">
      <c r="A29" s="116" t="s">
        <v>128</v>
      </c>
      <c r="B29" s="22" t="s">
        <v>129</v>
      </c>
      <c r="C29" s="30"/>
      <c r="D29" s="199">
        <v>300</v>
      </c>
      <c r="E29" s="54">
        <v>4</v>
      </c>
      <c r="F29" s="25">
        <f t="shared" si="7"/>
        <v>1200</v>
      </c>
      <c r="G29" s="232">
        <v>1200</v>
      </c>
      <c r="H29" s="152"/>
      <c r="I29" s="253" t="s">
        <v>170</v>
      </c>
      <c r="J29" s="199">
        <v>300</v>
      </c>
      <c r="K29" s="54">
        <v>4</v>
      </c>
      <c r="L29" s="25">
        <f t="shared" si="8"/>
        <v>1200</v>
      </c>
      <c r="M29" s="232">
        <v>1200</v>
      </c>
      <c r="N29" s="141"/>
      <c r="O29" s="263" t="s">
        <v>170</v>
      </c>
      <c r="P29" s="235">
        <f t="shared" si="6"/>
        <v>2400</v>
      </c>
      <c r="Q29" s="188"/>
    </row>
    <row r="30" spans="1:17" customFormat="1" ht="15" customHeight="1">
      <c r="A30" s="116"/>
      <c r="B30" s="22"/>
      <c r="C30" s="30"/>
      <c r="D30" s="199"/>
      <c r="E30" s="54"/>
      <c r="F30" s="25">
        <f>(D30*E30)</f>
        <v>0</v>
      </c>
      <c r="G30" s="232"/>
      <c r="H30" s="152"/>
      <c r="I30" s="220"/>
      <c r="J30" s="199"/>
      <c r="K30" s="54"/>
      <c r="L30" s="25">
        <f>(J30*K30)</f>
        <v>0</v>
      </c>
      <c r="M30" s="232"/>
      <c r="N30" s="141"/>
      <c r="O30" s="36"/>
      <c r="P30" s="235"/>
      <c r="Q30" s="188"/>
    </row>
    <row r="31" spans="1:17" customFormat="1" ht="14.4">
      <c r="A31" s="117" t="s">
        <v>81</v>
      </c>
      <c r="B31" s="60"/>
      <c r="C31" s="26"/>
      <c r="D31" s="189"/>
      <c r="E31" s="171"/>
      <c r="F31" s="162">
        <f>SUM(F23:F30)</f>
        <v>15940</v>
      </c>
      <c r="G31" s="154">
        <f>SUM(G23:G30)</f>
        <v>11340</v>
      </c>
      <c r="H31" s="162">
        <f>SUM(H23:H30)</f>
        <v>4600</v>
      </c>
      <c r="I31" s="170"/>
      <c r="J31" s="189"/>
      <c r="K31" s="171"/>
      <c r="L31" s="162">
        <f>SUM(L23:L30)</f>
        <v>15940</v>
      </c>
      <c r="M31" s="159">
        <f>SUM(M23:M30)</f>
        <v>11340</v>
      </c>
      <c r="N31" s="159">
        <f>SUM(N23:N30)</f>
        <v>4600</v>
      </c>
      <c r="O31" s="162"/>
      <c r="P31" s="236">
        <f>SUM(P23:P30)</f>
        <v>22680</v>
      </c>
      <c r="Q31" s="274">
        <f>SUM(Q23:Q30)</f>
        <v>9200</v>
      </c>
    </row>
    <row r="32" spans="1:17" customFormat="1" ht="18" customHeight="1">
      <c r="A32" s="115" t="s">
        <v>82</v>
      </c>
      <c r="B32" s="32"/>
      <c r="C32" s="30"/>
      <c r="D32" s="197"/>
      <c r="E32" s="56"/>
      <c r="F32" s="165"/>
      <c r="G32" s="165"/>
      <c r="H32" s="165"/>
      <c r="I32" s="191"/>
      <c r="J32" s="197"/>
      <c r="K32" s="56"/>
      <c r="L32" s="165"/>
      <c r="M32" s="58"/>
      <c r="N32" s="58"/>
      <c r="O32" s="165"/>
      <c r="P32" s="275"/>
      <c r="Q32" s="252"/>
    </row>
    <row r="33" spans="1:17" customFormat="1" ht="15" customHeight="1">
      <c r="A33" s="116" t="s">
        <v>130</v>
      </c>
      <c r="B33" s="22" t="s">
        <v>131</v>
      </c>
      <c r="C33" s="29"/>
      <c r="D33" s="202">
        <v>40000</v>
      </c>
      <c r="E33" s="126">
        <v>1</v>
      </c>
      <c r="F33" s="182">
        <f>D33*E33</f>
        <v>40000</v>
      </c>
      <c r="G33" s="232">
        <v>40000</v>
      </c>
      <c r="H33" s="152"/>
      <c r="I33" s="255" t="s">
        <v>171</v>
      </c>
      <c r="J33" s="202">
        <v>40000</v>
      </c>
      <c r="K33" s="126">
        <v>1</v>
      </c>
      <c r="L33" s="182">
        <f>J33*K33</f>
        <v>40000</v>
      </c>
      <c r="M33" s="232">
        <v>40000</v>
      </c>
      <c r="N33" s="141"/>
      <c r="O33" s="264" t="s">
        <v>171</v>
      </c>
      <c r="P33" s="235">
        <f>SUM(M33,G33)</f>
        <v>80000</v>
      </c>
      <c r="Q33" s="188"/>
    </row>
    <row r="34" spans="1:17" customFormat="1" ht="14.4">
      <c r="A34" s="117" t="s">
        <v>84</v>
      </c>
      <c r="B34" s="60"/>
      <c r="C34" s="26"/>
      <c r="D34" s="189"/>
      <c r="E34" s="171"/>
      <c r="F34" s="162">
        <f>F33</f>
        <v>40000</v>
      </c>
      <c r="G34" s="154">
        <f t="shared" ref="G34:H34" si="9">G33</f>
        <v>40000</v>
      </c>
      <c r="H34" s="162">
        <f t="shared" si="9"/>
        <v>0</v>
      </c>
      <c r="I34" s="170"/>
      <c r="J34" s="189"/>
      <c r="K34" s="171"/>
      <c r="L34" s="162">
        <f>L33</f>
        <v>40000</v>
      </c>
      <c r="M34" s="159">
        <f t="shared" ref="M34:N34" si="10">M33</f>
        <v>40000</v>
      </c>
      <c r="N34" s="159">
        <f t="shared" si="10"/>
        <v>0</v>
      </c>
      <c r="O34" s="162"/>
      <c r="P34" s="236">
        <f t="shared" ref="P34:Q34" si="11">P33</f>
        <v>80000</v>
      </c>
      <c r="Q34" s="274">
        <f t="shared" si="11"/>
        <v>0</v>
      </c>
    </row>
    <row r="35" spans="1:17" customFormat="1" ht="14.4">
      <c r="A35" s="115" t="s">
        <v>85</v>
      </c>
      <c r="B35" s="32"/>
      <c r="C35" s="30"/>
      <c r="D35" s="197"/>
      <c r="E35" s="56"/>
      <c r="F35" s="165"/>
      <c r="G35" s="165"/>
      <c r="H35" s="165"/>
      <c r="I35" s="191"/>
      <c r="J35" s="197"/>
      <c r="K35" s="56"/>
      <c r="L35" s="165"/>
      <c r="M35" s="58"/>
      <c r="N35" s="58"/>
      <c r="O35" s="165"/>
      <c r="P35" s="275"/>
      <c r="Q35" s="252"/>
    </row>
    <row r="36" spans="1:17" customFormat="1" ht="15" customHeight="1">
      <c r="A36" s="116" t="s">
        <v>132</v>
      </c>
      <c r="B36" s="22" t="s">
        <v>113</v>
      </c>
      <c r="C36" s="29"/>
      <c r="D36" s="198">
        <v>400</v>
      </c>
      <c r="E36" s="126">
        <v>12</v>
      </c>
      <c r="F36" s="182">
        <f>D36*E36</f>
        <v>4800</v>
      </c>
      <c r="G36" s="232">
        <v>4800</v>
      </c>
      <c r="H36" s="152"/>
      <c r="I36" s="255" t="s">
        <v>172</v>
      </c>
      <c r="J36" s="198">
        <v>400</v>
      </c>
      <c r="K36" s="126">
        <v>12</v>
      </c>
      <c r="L36" s="182">
        <f>J36*K36</f>
        <v>4800</v>
      </c>
      <c r="M36" s="232">
        <v>4800</v>
      </c>
      <c r="N36" s="141"/>
      <c r="O36" s="264" t="s">
        <v>172</v>
      </c>
      <c r="P36" s="235">
        <f>SUM(M36,G36)</f>
        <v>9600</v>
      </c>
      <c r="Q36" s="188"/>
    </row>
    <row r="37" spans="1:17" customFormat="1" ht="15" customHeight="1">
      <c r="A37" s="116" t="s">
        <v>133</v>
      </c>
      <c r="B37" s="22" t="s">
        <v>134</v>
      </c>
      <c r="C37" s="29"/>
      <c r="D37" s="199">
        <v>500</v>
      </c>
      <c r="E37" s="54">
        <v>10</v>
      </c>
      <c r="F37" s="25">
        <f t="shared" ref="F37:F38" si="12">D37*E37</f>
        <v>5000</v>
      </c>
      <c r="G37" s="232">
        <v>5000</v>
      </c>
      <c r="H37" s="152"/>
      <c r="I37" s="253" t="s">
        <v>173</v>
      </c>
      <c r="J37" s="199">
        <v>500</v>
      </c>
      <c r="K37" s="54">
        <v>10</v>
      </c>
      <c r="L37" s="25">
        <f t="shared" ref="L37:L38" si="13">J37*K37</f>
        <v>5000</v>
      </c>
      <c r="M37" s="232">
        <v>5000</v>
      </c>
      <c r="N37" s="141"/>
      <c r="O37" s="263" t="s">
        <v>173</v>
      </c>
      <c r="P37" s="235">
        <f>SUM(M37,G37)</f>
        <v>10000</v>
      </c>
      <c r="Q37" s="188"/>
    </row>
    <row r="38" spans="1:17" customFormat="1" ht="15" customHeight="1">
      <c r="A38" s="116" t="s">
        <v>135</v>
      </c>
      <c r="B38" s="22" t="s">
        <v>113</v>
      </c>
      <c r="C38" s="29"/>
      <c r="D38" s="199">
        <v>50</v>
      </c>
      <c r="E38" s="54">
        <v>12</v>
      </c>
      <c r="F38" s="25">
        <f t="shared" si="12"/>
        <v>600</v>
      </c>
      <c r="G38" s="232">
        <v>300</v>
      </c>
      <c r="H38" s="36">
        <v>300</v>
      </c>
      <c r="I38" s="253" t="s">
        <v>178</v>
      </c>
      <c r="J38" s="199">
        <v>50</v>
      </c>
      <c r="K38" s="54">
        <v>12</v>
      </c>
      <c r="L38" s="25">
        <f t="shared" si="13"/>
        <v>600</v>
      </c>
      <c r="M38" s="232">
        <v>300</v>
      </c>
      <c r="N38" s="141">
        <v>300</v>
      </c>
      <c r="O38" s="263" t="s">
        <v>178</v>
      </c>
      <c r="P38" s="235">
        <f>SUM(M38,G38)</f>
        <v>600</v>
      </c>
      <c r="Q38" s="188">
        <f>SUM(H38,N38)</f>
        <v>600</v>
      </c>
    </row>
    <row r="39" spans="1:17" customFormat="1" ht="16.2" customHeight="1">
      <c r="A39" s="117" t="s">
        <v>86</v>
      </c>
      <c r="B39" s="60"/>
      <c r="C39" s="26"/>
      <c r="D39" s="189"/>
      <c r="E39" s="172"/>
      <c r="F39" s="162">
        <f>SUM(F36:F38)</f>
        <v>10400</v>
      </c>
      <c r="G39" s="154">
        <f>SUM(G36:G38)</f>
        <v>10100</v>
      </c>
      <c r="H39" s="162">
        <f>SUM(H36:H38)</f>
        <v>300</v>
      </c>
      <c r="I39" s="170"/>
      <c r="J39" s="189"/>
      <c r="K39" s="172"/>
      <c r="L39" s="162">
        <f>SUM(L36:L38)</f>
        <v>10400</v>
      </c>
      <c r="M39" s="159">
        <f>SUM(M36:M38)</f>
        <v>10100</v>
      </c>
      <c r="N39" s="159">
        <f>SUM(N36:N38)</f>
        <v>300</v>
      </c>
      <c r="O39" s="162"/>
      <c r="P39" s="236">
        <f>SUM(P36:P38)</f>
        <v>20200</v>
      </c>
      <c r="Q39" s="274">
        <f>SUM(Q36:Q38)</f>
        <v>600</v>
      </c>
    </row>
    <row r="40" spans="1:17" customFormat="1" ht="17.7" customHeight="1">
      <c r="A40" s="115" t="s">
        <v>87</v>
      </c>
      <c r="B40" s="32"/>
      <c r="C40" s="30"/>
      <c r="D40" s="197"/>
      <c r="E40" s="56"/>
      <c r="F40" s="165"/>
      <c r="G40" s="165"/>
      <c r="H40" s="165"/>
      <c r="I40" s="191"/>
      <c r="J40" s="197"/>
      <c r="K40" s="56"/>
      <c r="L40" s="165"/>
      <c r="M40" s="58"/>
      <c r="N40" s="58"/>
      <c r="O40" s="165"/>
      <c r="P40" s="275"/>
      <c r="Q40" s="252"/>
    </row>
    <row r="41" spans="1:17" customFormat="1" ht="15" customHeight="1">
      <c r="A41" s="116" t="s">
        <v>136</v>
      </c>
      <c r="B41" s="22" t="s">
        <v>137</v>
      </c>
      <c r="C41" s="29"/>
      <c r="D41" s="198">
        <v>200</v>
      </c>
      <c r="E41" s="245">
        <v>20</v>
      </c>
      <c r="F41" s="182">
        <f>D41*E41</f>
        <v>4000</v>
      </c>
      <c r="G41" s="232">
        <v>4000</v>
      </c>
      <c r="H41" s="152"/>
      <c r="I41" s="255" t="s">
        <v>174</v>
      </c>
      <c r="J41" s="198">
        <v>200</v>
      </c>
      <c r="K41" s="245">
        <v>20</v>
      </c>
      <c r="L41" s="182">
        <f>J41*K41</f>
        <v>4000</v>
      </c>
      <c r="M41" s="232">
        <v>4000</v>
      </c>
      <c r="N41" s="141"/>
      <c r="O41" s="264" t="s">
        <v>174</v>
      </c>
      <c r="P41" s="235">
        <f>SUM(M41,G41)</f>
        <v>8000</v>
      </c>
      <c r="Q41" s="188"/>
    </row>
    <row r="42" spans="1:17" customFormat="1" ht="15" customHeight="1">
      <c r="A42" s="116" t="s">
        <v>138</v>
      </c>
      <c r="B42" s="22" t="s">
        <v>139</v>
      </c>
      <c r="C42" s="29"/>
      <c r="D42" s="199">
        <v>2000</v>
      </c>
      <c r="E42" s="70">
        <v>4</v>
      </c>
      <c r="F42" s="25">
        <f>D42*E42</f>
        <v>8000</v>
      </c>
      <c r="G42" s="232">
        <v>8000</v>
      </c>
      <c r="H42" s="152"/>
      <c r="I42" s="253" t="s">
        <v>181</v>
      </c>
      <c r="J42" s="199">
        <v>2000</v>
      </c>
      <c r="K42" s="70">
        <v>4</v>
      </c>
      <c r="L42" s="25">
        <f>J42*K42</f>
        <v>8000</v>
      </c>
      <c r="M42" s="232">
        <v>8000</v>
      </c>
      <c r="N42" s="141"/>
      <c r="O42" s="263" t="s">
        <v>181</v>
      </c>
      <c r="P42" s="235">
        <f>SUM(M42,G42)</f>
        <v>16000</v>
      </c>
      <c r="Q42" s="188"/>
    </row>
    <row r="43" spans="1:17" customFormat="1" ht="15" customHeight="1">
      <c r="A43" s="116"/>
      <c r="B43" s="22"/>
      <c r="C43" s="29"/>
      <c r="D43" s="199"/>
      <c r="E43" s="70"/>
      <c r="F43" s="36"/>
      <c r="G43" s="232"/>
      <c r="H43" s="152"/>
      <c r="I43" s="220"/>
      <c r="J43" s="199"/>
      <c r="K43" s="70"/>
      <c r="L43" s="36"/>
      <c r="M43" s="232"/>
      <c r="N43" s="141"/>
      <c r="O43" s="36"/>
      <c r="P43" s="235"/>
      <c r="Q43" s="188"/>
    </row>
    <row r="44" spans="1:17" customFormat="1" ht="14.4">
      <c r="A44" s="117" t="s">
        <v>89</v>
      </c>
      <c r="B44" s="60"/>
      <c r="C44" s="26"/>
      <c r="D44" s="189"/>
      <c r="E44" s="172"/>
      <c r="F44" s="162">
        <f>SUM(F41:F43)</f>
        <v>12000</v>
      </c>
      <c r="G44" s="159">
        <f t="shared" ref="G44:H44" si="14">SUM(G41:G43)</f>
        <v>12000</v>
      </c>
      <c r="H44" s="162">
        <f t="shared" si="14"/>
        <v>0</v>
      </c>
      <c r="I44" s="170"/>
      <c r="J44" s="189"/>
      <c r="K44" s="172"/>
      <c r="L44" s="162">
        <f>SUM(L41:L43)</f>
        <v>12000</v>
      </c>
      <c r="M44" s="159">
        <f t="shared" ref="M44:N44" si="15">SUM(M41:M43)</f>
        <v>12000</v>
      </c>
      <c r="N44" s="159">
        <f t="shared" si="15"/>
        <v>0</v>
      </c>
      <c r="O44" s="162"/>
      <c r="P44" s="236">
        <f t="shared" ref="P44:Q44" si="16">SUM(P41:P43)</f>
        <v>24000</v>
      </c>
      <c r="Q44" s="274">
        <f t="shared" si="16"/>
        <v>0</v>
      </c>
    </row>
    <row r="45" spans="1:17" customFormat="1" ht="19.95" customHeight="1">
      <c r="A45" s="115" t="s">
        <v>90</v>
      </c>
      <c r="B45" s="32"/>
      <c r="C45" s="30"/>
      <c r="D45" s="197"/>
      <c r="E45" s="56"/>
      <c r="F45" s="165"/>
      <c r="G45" s="58"/>
      <c r="H45" s="165"/>
      <c r="I45" s="191"/>
      <c r="J45" s="267"/>
      <c r="K45" s="246"/>
      <c r="L45" s="165"/>
      <c r="M45" s="58"/>
      <c r="N45" s="58"/>
      <c r="O45" s="165"/>
      <c r="P45" s="275"/>
      <c r="Q45" s="252"/>
    </row>
    <row r="46" spans="1:17" ht="15" customHeight="1">
      <c r="A46" s="116"/>
      <c r="B46" s="22"/>
      <c r="C46" s="29"/>
      <c r="D46" s="198"/>
      <c r="E46" s="245"/>
      <c r="F46" s="182">
        <f>D46*E46</f>
        <v>0</v>
      </c>
      <c r="G46" s="232"/>
      <c r="H46" s="141"/>
      <c r="I46" s="219"/>
      <c r="J46" s="198"/>
      <c r="K46" s="245"/>
      <c r="L46" s="182">
        <f>J46*K46</f>
        <v>0</v>
      </c>
      <c r="M46" s="232"/>
      <c r="N46" s="141"/>
      <c r="O46" s="174"/>
      <c r="P46" s="235"/>
      <c r="Q46" s="188"/>
    </row>
    <row r="47" spans="1:17" ht="14.4">
      <c r="A47" s="117" t="s">
        <v>91</v>
      </c>
      <c r="B47" s="60"/>
      <c r="C47" s="26"/>
      <c r="D47" s="189"/>
      <c r="E47" s="172"/>
      <c r="F47" s="162">
        <f>F46</f>
        <v>0</v>
      </c>
      <c r="G47" s="159">
        <f t="shared" ref="G47:H47" si="17">G46</f>
        <v>0</v>
      </c>
      <c r="H47" s="162">
        <f t="shared" si="17"/>
        <v>0</v>
      </c>
      <c r="I47" s="170"/>
      <c r="J47" s="189"/>
      <c r="K47" s="172"/>
      <c r="L47" s="162">
        <f>L46</f>
        <v>0</v>
      </c>
      <c r="M47" s="159">
        <f t="shared" ref="M47:N47" si="18">M46</f>
        <v>0</v>
      </c>
      <c r="N47" s="159">
        <f t="shared" si="18"/>
        <v>0</v>
      </c>
      <c r="O47" s="162"/>
      <c r="P47" s="236">
        <f t="shared" ref="P47:Q47" si="19">P46</f>
        <v>0</v>
      </c>
      <c r="Q47" s="274">
        <f t="shared" si="19"/>
        <v>0</v>
      </c>
    </row>
    <row r="48" spans="1:17" ht="19.95" customHeight="1">
      <c r="A48" s="115" t="s">
        <v>92</v>
      </c>
      <c r="B48" s="32"/>
      <c r="C48" s="30"/>
      <c r="D48" s="197"/>
      <c r="E48" s="56"/>
      <c r="F48" s="165"/>
      <c r="G48" s="58"/>
      <c r="H48" s="165"/>
      <c r="I48" s="191"/>
      <c r="J48" s="197"/>
      <c r="K48" s="56"/>
      <c r="L48" s="165"/>
      <c r="M48" s="58"/>
      <c r="N48" s="58"/>
      <c r="O48" s="165"/>
      <c r="P48" s="275"/>
      <c r="Q48" s="252"/>
    </row>
    <row r="49" spans="1:17" ht="15" customHeight="1">
      <c r="A49" s="116" t="s">
        <v>140</v>
      </c>
      <c r="B49" s="22" t="s">
        <v>141</v>
      </c>
      <c r="C49" s="31"/>
      <c r="D49" s="202">
        <v>500</v>
      </c>
      <c r="E49" s="241">
        <v>12</v>
      </c>
      <c r="F49" s="182">
        <f>D49*E49</f>
        <v>6000</v>
      </c>
      <c r="G49" s="232">
        <v>4000</v>
      </c>
      <c r="H49" s="141">
        <v>2000</v>
      </c>
      <c r="I49" s="255" t="s">
        <v>182</v>
      </c>
      <c r="J49" s="202">
        <v>500</v>
      </c>
      <c r="K49" s="241">
        <v>12</v>
      </c>
      <c r="L49" s="182">
        <f>J49*K49</f>
        <v>6000</v>
      </c>
      <c r="M49" s="232">
        <v>4000</v>
      </c>
      <c r="N49" s="141">
        <v>2000</v>
      </c>
      <c r="O49" s="264" t="s">
        <v>182</v>
      </c>
      <c r="P49" s="235">
        <f>SUM(M49,G49)</f>
        <v>8000</v>
      </c>
      <c r="Q49" s="188">
        <f>SUM(H49,N49)</f>
        <v>4000</v>
      </c>
    </row>
    <row r="50" spans="1:17" ht="15" customHeight="1">
      <c r="A50" s="116" t="s">
        <v>142</v>
      </c>
      <c r="B50" s="22" t="s">
        <v>141</v>
      </c>
      <c r="C50" s="31"/>
      <c r="D50" s="194">
        <v>700</v>
      </c>
      <c r="E50" s="55">
        <v>12</v>
      </c>
      <c r="F50" s="25">
        <f t="shared" ref="F50:F52" si="20">D50*E50</f>
        <v>8400</v>
      </c>
      <c r="G50" s="232">
        <v>3400</v>
      </c>
      <c r="H50" s="141">
        <v>5000</v>
      </c>
      <c r="I50" s="253" t="s">
        <v>175</v>
      </c>
      <c r="J50" s="194">
        <v>700</v>
      </c>
      <c r="K50" s="55">
        <v>12</v>
      </c>
      <c r="L50" s="25">
        <f t="shared" ref="L50:L52" si="21">J50*K50</f>
        <v>8400</v>
      </c>
      <c r="M50" s="232">
        <v>3400</v>
      </c>
      <c r="N50" s="141">
        <v>5000</v>
      </c>
      <c r="O50" s="263" t="s">
        <v>175</v>
      </c>
      <c r="P50" s="235">
        <f>SUM(M50,G50)</f>
        <v>6800</v>
      </c>
      <c r="Q50" s="188">
        <f>SUM(H50,N50)</f>
        <v>10000</v>
      </c>
    </row>
    <row r="51" spans="1:17" ht="15" customHeight="1">
      <c r="A51" s="116" t="s">
        <v>143</v>
      </c>
      <c r="B51" s="22" t="s">
        <v>141</v>
      </c>
      <c r="C51" s="31"/>
      <c r="D51" s="194">
        <v>10</v>
      </c>
      <c r="E51" s="55">
        <v>12</v>
      </c>
      <c r="F51" s="25">
        <f t="shared" si="20"/>
        <v>120</v>
      </c>
      <c r="G51" s="232">
        <v>60</v>
      </c>
      <c r="H51" s="141">
        <v>60</v>
      </c>
      <c r="I51" s="253" t="s">
        <v>176</v>
      </c>
      <c r="J51" s="194">
        <v>10</v>
      </c>
      <c r="K51" s="55">
        <v>12</v>
      </c>
      <c r="L51" s="25">
        <f t="shared" si="21"/>
        <v>120</v>
      </c>
      <c r="M51" s="232">
        <v>60</v>
      </c>
      <c r="N51" s="141">
        <v>60</v>
      </c>
      <c r="O51" s="263" t="s">
        <v>176</v>
      </c>
      <c r="P51" s="235">
        <f>SUM(M51,G51)</f>
        <v>120</v>
      </c>
      <c r="Q51" s="188">
        <f>SUM(H51,N51)</f>
        <v>120</v>
      </c>
    </row>
    <row r="52" spans="1:17" ht="15" customHeight="1">
      <c r="A52" s="116" t="s">
        <v>144</v>
      </c>
      <c r="B52" s="22" t="s">
        <v>145</v>
      </c>
      <c r="C52" s="31"/>
      <c r="D52" s="194">
        <v>2000</v>
      </c>
      <c r="E52" s="55">
        <v>1</v>
      </c>
      <c r="F52" s="25">
        <f t="shared" si="20"/>
        <v>2000</v>
      </c>
      <c r="G52" s="232">
        <v>2000</v>
      </c>
      <c r="H52" s="141"/>
      <c r="I52" s="253" t="s">
        <v>177</v>
      </c>
      <c r="J52" s="194">
        <v>2000</v>
      </c>
      <c r="K52" s="55">
        <v>1</v>
      </c>
      <c r="L52" s="25">
        <f t="shared" si="21"/>
        <v>2000</v>
      </c>
      <c r="M52" s="232">
        <v>2000</v>
      </c>
      <c r="N52" s="141"/>
      <c r="O52" s="263" t="s">
        <v>177</v>
      </c>
      <c r="P52" s="235">
        <f>SUM(M52,G52)</f>
        <v>4000</v>
      </c>
      <c r="Q52" s="188"/>
    </row>
    <row r="53" spans="1:17" ht="15" customHeight="1">
      <c r="A53" s="116"/>
      <c r="B53" s="22"/>
      <c r="C53" s="31"/>
      <c r="D53" s="194"/>
      <c r="E53" s="55"/>
      <c r="F53" s="25">
        <f>D53*E53</f>
        <v>0</v>
      </c>
      <c r="G53" s="232"/>
      <c r="H53" s="141"/>
      <c r="I53" s="220"/>
      <c r="J53" s="194"/>
      <c r="K53" s="55"/>
      <c r="L53" s="25">
        <f>J53*K53</f>
        <v>0</v>
      </c>
      <c r="M53" s="232"/>
      <c r="N53" s="141"/>
      <c r="O53" s="36"/>
      <c r="P53" s="235"/>
      <c r="Q53" s="188"/>
    </row>
    <row r="54" spans="1:17" ht="16.2" customHeight="1" thickBot="1">
      <c r="A54" s="276" t="s">
        <v>93</v>
      </c>
      <c r="B54" s="277"/>
      <c r="C54" s="278"/>
      <c r="D54" s="279"/>
      <c r="E54" s="172"/>
      <c r="F54" s="162">
        <f>SUM(F49:F53)</f>
        <v>16520</v>
      </c>
      <c r="G54" s="161">
        <f>SUM(G49:G53)</f>
        <v>9460</v>
      </c>
      <c r="H54" s="161">
        <f t="shared" ref="H54" si="22">SUM(H49:H53)</f>
        <v>7060</v>
      </c>
      <c r="I54" s="170"/>
      <c r="J54" s="279"/>
      <c r="K54" s="172"/>
      <c r="L54" s="162">
        <f>SUM(L49:L53)</f>
        <v>16520</v>
      </c>
      <c r="M54" s="161">
        <f t="shared" ref="M54:N54" si="23">SUM(M49:M53)</f>
        <v>9460</v>
      </c>
      <c r="N54" s="161">
        <f t="shared" si="23"/>
        <v>7060</v>
      </c>
      <c r="O54" s="162"/>
      <c r="P54" s="215">
        <f t="shared" ref="P54:Q54" si="24">SUM(P49:P53)</f>
        <v>18920</v>
      </c>
      <c r="Q54" s="196">
        <f t="shared" si="24"/>
        <v>14120</v>
      </c>
    </row>
    <row r="55" spans="1:17" s="2" customFormat="1" ht="16.2" customHeight="1" thickBot="1">
      <c r="A55" s="289" t="s">
        <v>94</v>
      </c>
      <c r="B55" s="290"/>
      <c r="C55" s="291"/>
      <c r="D55" s="292"/>
      <c r="E55" s="293"/>
      <c r="F55" s="294">
        <f>F14+F31+F47+F54+F39+F34+F21+F44</f>
        <v>151020</v>
      </c>
      <c r="G55" s="294">
        <f>G14+G31+G47+G54+G39+G34+G21+G44</f>
        <v>139060</v>
      </c>
      <c r="H55" s="294">
        <f>H14+H31+H47+H54+H39+H34+H21</f>
        <v>11960</v>
      </c>
      <c r="I55" s="295"/>
      <c r="J55" s="292"/>
      <c r="K55" s="293"/>
      <c r="L55" s="294">
        <f>L14+L31+L47+L54+L39+L34+L21+L44</f>
        <v>151020</v>
      </c>
      <c r="M55" s="294">
        <f>M14+M31+M47+M54+M39+M34+M21+M44</f>
        <v>139060</v>
      </c>
      <c r="N55" s="296">
        <f>N14+N31+N47+N54+N39+N34+N21</f>
        <v>11960</v>
      </c>
      <c r="O55" s="297"/>
      <c r="P55" s="298">
        <f>P14+P31+P47+P54+P39+P34+P21+P44</f>
        <v>278120</v>
      </c>
      <c r="Q55" s="299">
        <f>Q14+Q31+Q47+Q54+Q39+Q34+Q21</f>
        <v>23920</v>
      </c>
    </row>
    <row r="56" spans="1:17" s="2" customFormat="1" ht="118.95" customHeight="1">
      <c r="A56" s="280" t="s">
        <v>146</v>
      </c>
      <c r="B56" s="281"/>
      <c r="C56" s="282"/>
      <c r="D56" s="283"/>
      <c r="E56" s="284"/>
      <c r="F56" s="153"/>
      <c r="G56" s="153">
        <f>SUM(G14,G21,G25,G26,G29,G39,G42,G49,G51,G52)</f>
        <v>85120</v>
      </c>
      <c r="H56" s="153"/>
      <c r="I56" s="225"/>
      <c r="J56" s="283"/>
      <c r="K56" s="284"/>
      <c r="L56" s="153"/>
      <c r="M56" s="153">
        <f>SUM(M14,M21,M25,M26,M29,M39,M42,M49,M51,M52)</f>
        <v>85120</v>
      </c>
      <c r="N56" s="285"/>
      <c r="O56" s="286"/>
      <c r="P56" s="287">
        <f>SUM(P14,P21,P25,P26,P29,P39,P42,P49,P51,P52)</f>
        <v>170240</v>
      </c>
      <c r="Q56" s="288"/>
    </row>
    <row r="57" spans="1:17" ht="28.2" thickBot="1">
      <c r="A57" s="300" t="s">
        <v>96</v>
      </c>
      <c r="B57" s="301" t="s">
        <v>184</v>
      </c>
      <c r="C57" s="302"/>
      <c r="D57" s="303"/>
      <c r="E57" s="271"/>
      <c r="F57" s="118">
        <f>G57</f>
        <v>12768</v>
      </c>
      <c r="G57" s="118">
        <f>0.15*(G56)</f>
        <v>12768</v>
      </c>
      <c r="H57" s="118"/>
      <c r="I57" s="250"/>
      <c r="J57" s="251"/>
      <c r="K57" s="268"/>
      <c r="L57" s="118">
        <f>M57</f>
        <v>12768</v>
      </c>
      <c r="M57" s="265">
        <f>0.15*(M56)</f>
        <v>12768</v>
      </c>
      <c r="N57" s="304"/>
      <c r="O57" s="305"/>
      <c r="P57" s="306">
        <f>0.15*(P56)</f>
        <v>25536</v>
      </c>
      <c r="Q57" s="307"/>
    </row>
    <row r="58" spans="1:17" s="2" customFormat="1" ht="15" customHeight="1" thickBot="1">
      <c r="A58" s="308" t="s">
        <v>97</v>
      </c>
      <c r="B58" s="309"/>
      <c r="C58" s="310"/>
      <c r="D58" s="311"/>
      <c r="E58" s="312"/>
      <c r="F58" s="313">
        <f>SUM(G58,H58)</f>
        <v>163788</v>
      </c>
      <c r="G58" s="314">
        <f>G57+G55</f>
        <v>151828</v>
      </c>
      <c r="H58" s="313">
        <f>H57+H55</f>
        <v>11960</v>
      </c>
      <c r="I58" s="315"/>
      <c r="J58" s="311"/>
      <c r="K58" s="312"/>
      <c r="L58" s="314">
        <f>SUM(M58,N58)</f>
        <v>163788</v>
      </c>
      <c r="M58" s="314">
        <f>M57+M55</f>
        <v>151828</v>
      </c>
      <c r="N58" s="314">
        <f>N57+N55</f>
        <v>11960</v>
      </c>
      <c r="O58" s="313"/>
      <c r="P58" s="316">
        <f>P57+P55</f>
        <v>303656</v>
      </c>
      <c r="Q58" s="315">
        <f>Q57+Q55</f>
        <v>23920</v>
      </c>
    </row>
    <row r="59" spans="1:17">
      <c r="C59" s="3"/>
      <c r="E59" s="3"/>
      <c r="F59" s="33"/>
      <c r="G59" s="33"/>
      <c r="H59" s="33"/>
      <c r="I59" s="33"/>
      <c r="J59" s="33"/>
      <c r="K59" s="3"/>
    </row>
    <row r="60" spans="1:17">
      <c r="C60" s="7"/>
      <c r="F60" s="108"/>
      <c r="G60" s="109"/>
      <c r="H60" s="110"/>
      <c r="I60" s="110"/>
      <c r="J60" s="33"/>
      <c r="L60" s="8"/>
      <c r="M60" s="9"/>
      <c r="N60" s="10"/>
      <c r="O60" s="10"/>
    </row>
    <row r="61" spans="1:17">
      <c r="C61" s="11"/>
      <c r="F61" s="111"/>
      <c r="G61" s="111"/>
      <c r="H61" s="111"/>
      <c r="I61" s="111"/>
      <c r="J61" s="33"/>
      <c r="L61" s="12"/>
      <c r="M61" s="12"/>
      <c r="N61" s="12"/>
      <c r="O61" s="12"/>
    </row>
    <row r="62" spans="1:17">
      <c r="C62" s="6"/>
      <c r="F62" s="111"/>
      <c r="G62" s="111"/>
      <c r="H62" s="111"/>
      <c r="I62" s="111"/>
      <c r="J62" s="33"/>
      <c r="L62" s="12"/>
      <c r="M62" s="12"/>
      <c r="N62" s="12"/>
      <c r="O62" s="12"/>
    </row>
    <row r="63" spans="1:17">
      <c r="C63" s="6"/>
      <c r="F63" s="111"/>
      <c r="G63" s="111"/>
      <c r="H63" s="111"/>
      <c r="I63" s="111"/>
      <c r="J63" s="33"/>
      <c r="L63" s="12"/>
      <c r="M63" s="12"/>
      <c r="N63" s="12"/>
      <c r="O63" s="12"/>
    </row>
    <row r="64" spans="1:17">
      <c r="C64" s="6"/>
      <c r="F64" s="111"/>
      <c r="G64" s="111"/>
      <c r="H64" s="111"/>
      <c r="I64" s="111"/>
      <c r="J64" s="33"/>
      <c r="L64" s="12"/>
      <c r="M64" s="12"/>
      <c r="N64" s="12"/>
      <c r="O64" s="12"/>
    </row>
    <row r="65" spans="3:15">
      <c r="C65" s="6"/>
      <c r="F65" s="111"/>
      <c r="G65" s="111"/>
      <c r="H65" s="111"/>
      <c r="I65" s="111"/>
      <c r="J65" s="33"/>
      <c r="L65" s="12"/>
      <c r="M65" s="12"/>
      <c r="N65" s="12"/>
      <c r="O65" s="12"/>
    </row>
    <row r="66" spans="3:15">
      <c r="C66" s="6"/>
      <c r="F66" s="111"/>
      <c r="G66" s="111"/>
      <c r="H66" s="111"/>
      <c r="I66" s="111"/>
      <c r="J66" s="33"/>
      <c r="L66" s="12"/>
      <c r="M66" s="12"/>
      <c r="N66" s="12"/>
      <c r="O66" s="12"/>
    </row>
    <row r="67" spans="3:15">
      <c r="C67" s="6"/>
      <c r="F67" s="111"/>
      <c r="G67" s="111"/>
      <c r="H67" s="111"/>
      <c r="I67" s="111"/>
      <c r="J67" s="33"/>
      <c r="L67" s="12"/>
      <c r="M67" s="12"/>
      <c r="N67" s="12"/>
      <c r="O67" s="12"/>
    </row>
    <row r="68" spans="3:15">
      <c r="C68" s="6"/>
      <c r="F68" s="111"/>
      <c r="G68" s="111"/>
      <c r="H68" s="111"/>
      <c r="I68" s="111"/>
      <c r="J68" s="33"/>
      <c r="L68" s="12"/>
      <c r="M68" s="12"/>
      <c r="N68" s="12"/>
      <c r="O68" s="12"/>
    </row>
    <row r="69" spans="3:15">
      <c r="C69" s="6"/>
      <c r="F69" s="111"/>
      <c r="G69" s="111"/>
      <c r="H69" s="111"/>
      <c r="I69" s="111"/>
      <c r="J69" s="33"/>
      <c r="L69" s="12"/>
      <c r="M69" s="12"/>
      <c r="N69" s="12"/>
      <c r="O69" s="12"/>
    </row>
    <row r="70" spans="3:15">
      <c r="C70" s="6"/>
      <c r="F70" s="111"/>
      <c r="G70" s="111"/>
      <c r="H70" s="111"/>
      <c r="I70" s="111"/>
      <c r="J70" s="33"/>
      <c r="L70" s="12"/>
      <c r="M70" s="12"/>
      <c r="N70" s="12"/>
      <c r="O70" s="12"/>
    </row>
    <row r="71" spans="3:15">
      <c r="C71" s="6"/>
      <c r="F71" s="108"/>
      <c r="G71" s="111"/>
      <c r="H71" s="111"/>
      <c r="I71" s="111"/>
      <c r="J71" s="33"/>
      <c r="L71" s="8"/>
      <c r="M71" s="12"/>
      <c r="N71" s="12"/>
      <c r="O71" s="12"/>
    </row>
    <row r="72" spans="3:15">
      <c r="F72" s="33"/>
      <c r="G72" s="33"/>
      <c r="H72" s="33"/>
      <c r="I72" s="33"/>
      <c r="J72" s="33"/>
    </row>
    <row r="73" spans="3:15">
      <c r="F73" s="33"/>
      <c r="G73" s="33"/>
      <c r="H73" s="33"/>
      <c r="I73" s="33"/>
      <c r="J73" s="33"/>
    </row>
    <row r="74" spans="3:15">
      <c r="F74" s="33"/>
      <c r="G74" s="33"/>
      <c r="H74" s="33"/>
      <c r="I74" s="33"/>
      <c r="J74" s="33"/>
    </row>
    <row r="75" spans="3:15">
      <c r="F75" s="33"/>
      <c r="G75" s="33"/>
      <c r="H75" s="33"/>
      <c r="I75" s="33"/>
      <c r="J75" s="33"/>
    </row>
    <row r="76" spans="3:15">
      <c r="F76" s="33"/>
      <c r="G76" s="33"/>
      <c r="H76" s="33"/>
      <c r="I76" s="33"/>
      <c r="J76" s="33"/>
    </row>
    <row r="77" spans="3:15">
      <c r="F77" s="33"/>
      <c r="G77" s="33"/>
      <c r="H77" s="33"/>
      <c r="I77" s="33"/>
      <c r="J77" s="33"/>
    </row>
    <row r="78" spans="3:15">
      <c r="F78" s="33"/>
      <c r="G78" s="33"/>
      <c r="H78" s="33"/>
      <c r="I78" s="33"/>
      <c r="J78" s="33"/>
    </row>
    <row r="79" spans="3:15">
      <c r="F79" s="33"/>
      <c r="G79" s="33"/>
      <c r="H79" s="33"/>
      <c r="I79" s="33"/>
      <c r="J79" s="33"/>
    </row>
    <row r="80" spans="3:15">
      <c r="F80" s="33"/>
      <c r="G80" s="33"/>
      <c r="H80" s="33"/>
      <c r="I80" s="33"/>
      <c r="J80" s="33"/>
    </row>
    <row r="81" spans="6:10">
      <c r="F81" s="33"/>
      <c r="G81" s="33"/>
      <c r="H81" s="33"/>
      <c r="I81" s="33"/>
      <c r="J81" s="33"/>
    </row>
    <row r="82" spans="6:10">
      <c r="F82" s="33"/>
      <c r="G82" s="33"/>
      <c r="H82" s="33"/>
      <c r="I82" s="33"/>
      <c r="J82" s="33"/>
    </row>
    <row r="83" spans="6:10">
      <c r="F83" s="33"/>
      <c r="G83" s="33"/>
      <c r="H83" s="33"/>
      <c r="I83" s="33"/>
      <c r="J83" s="33"/>
    </row>
  </sheetData>
  <mergeCells count="22">
    <mergeCell ref="P6:P7"/>
    <mergeCell ref="Q6:Q7"/>
    <mergeCell ref="P5:Q5"/>
    <mergeCell ref="P4:Q4"/>
    <mergeCell ref="F4:H4"/>
    <mergeCell ref="G5:H5"/>
    <mergeCell ref="G6:G7"/>
    <mergeCell ref="H6:H7"/>
    <mergeCell ref="L4:N4"/>
    <mergeCell ref="M5:N5"/>
    <mergeCell ref="J6:J7"/>
    <mergeCell ref="K6:K7"/>
    <mergeCell ref="L6:L7"/>
    <mergeCell ref="M6:M7"/>
    <mergeCell ref="N6:N7"/>
    <mergeCell ref="I6:I7"/>
    <mergeCell ref="O6:O7"/>
    <mergeCell ref="A6:A7"/>
    <mergeCell ref="B6:B7"/>
    <mergeCell ref="D6:D7"/>
    <mergeCell ref="E6:E7"/>
    <mergeCell ref="F6:F7"/>
  </mergeCells>
  <pageMargins left="0.25" right="0.25" top="0.75" bottom="0.75" header="0.3" footer="0.3"/>
  <pageSetup scale="4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Budget Instructions</vt:lpstr>
      <vt:lpstr>Detailed budget</vt:lpstr>
      <vt:lpstr>Summary budget</vt:lpstr>
      <vt:lpstr>Example detailed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Marsya Sibarani</dc:creator>
  <cp:keywords/>
  <dc:description/>
  <cp:lastModifiedBy>Miller, Forrest L</cp:lastModifiedBy>
  <cp:revision/>
  <cp:lastPrinted>2023-11-03T15:14:25Z</cp:lastPrinted>
  <dcterms:created xsi:type="dcterms:W3CDTF">2014-10-21T03:48:21Z</dcterms:created>
  <dcterms:modified xsi:type="dcterms:W3CDTF">2024-11-26T19:42:12Z</dcterms:modified>
  <cp:category/>
  <cp:contentStatus/>
</cp:coreProperties>
</file>